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Ministerio de Obras Publicas\DSV\PDFS\control excel\"/>
    </mc:Choice>
  </mc:AlternateContent>
  <bookViews>
    <workbookView xWindow="-105" yWindow="-105" windowWidth="23250" windowHeight="12450"/>
  </bookViews>
  <sheets>
    <sheet name="BARRERAS" sheetId="1" r:id="rId1"/>
  </sheets>
  <definedNames>
    <definedName name="_xlnm._FilterDatabase" localSheetId="0" hidden="1">BARRERAS!$B$1:$Z$195</definedName>
    <definedName name="_xlnm.Print_Area" localSheetId="0">BARRERAS!$A$1:$Z$251</definedName>
    <definedName name="_xlnm.Print_Titles" localSheetId="0">BARRERAS!$1:$5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" i="1" l="1"/>
  <c r="C195" i="1" l="1"/>
  <c r="C175" i="1"/>
  <c r="C155" i="1"/>
  <c r="C135" i="1"/>
  <c r="C115" i="1"/>
  <c r="C95" i="1"/>
  <c r="C75" i="1"/>
  <c r="C56" i="1"/>
  <c r="C38" i="1"/>
  <c r="C19" i="1"/>
  <c r="C94" i="1"/>
  <c r="C37" i="1"/>
  <c r="C54" i="1"/>
  <c r="C36" i="1"/>
  <c r="C192" i="1"/>
  <c r="C112" i="1"/>
  <c r="C92" i="1"/>
  <c r="C53" i="1"/>
  <c r="C17" i="1"/>
  <c r="C171" i="1"/>
  <c r="C91" i="1"/>
  <c r="C16" i="1"/>
  <c r="C150" i="1"/>
  <c r="C110" i="1"/>
  <c r="C51" i="1"/>
  <c r="C149" i="1"/>
  <c r="C109" i="1"/>
  <c r="C33" i="1"/>
  <c r="C148" i="1"/>
  <c r="C88" i="1"/>
  <c r="C13" i="1"/>
  <c r="C147" i="1"/>
  <c r="C107" i="1"/>
  <c r="C48" i="1"/>
  <c r="C166" i="1"/>
  <c r="C106" i="1"/>
  <c r="C165" i="1"/>
  <c r="C105" i="1"/>
  <c r="C47" i="1"/>
  <c r="C164" i="1"/>
  <c r="C28" i="1"/>
  <c r="C123" i="1"/>
  <c r="C64" i="1"/>
  <c r="C122" i="1"/>
  <c r="C181" i="1"/>
  <c r="C62" i="1"/>
  <c r="C140" i="1"/>
  <c r="C79" i="1"/>
  <c r="C118" i="1"/>
  <c r="C59" i="1"/>
  <c r="C117" i="1"/>
  <c r="C116" i="1"/>
  <c r="C194" i="1"/>
  <c r="C174" i="1"/>
  <c r="C154" i="1"/>
  <c r="C134" i="1"/>
  <c r="C114" i="1"/>
  <c r="C55" i="1"/>
  <c r="C172" i="1"/>
  <c r="C152" i="1"/>
  <c r="C191" i="1"/>
  <c r="C111" i="1"/>
  <c r="C52" i="1"/>
  <c r="C190" i="1"/>
  <c r="C130" i="1"/>
  <c r="C71" i="1"/>
  <c r="C15" i="1"/>
  <c r="C169" i="1"/>
  <c r="C89" i="1"/>
  <c r="C50" i="1"/>
  <c r="C188" i="1"/>
  <c r="C108" i="1"/>
  <c r="C49" i="1"/>
  <c r="C167" i="1"/>
  <c r="C68" i="1"/>
  <c r="C12" i="1"/>
  <c r="C146" i="1"/>
  <c r="C67" i="1"/>
  <c r="C30" i="1"/>
  <c r="C145" i="1"/>
  <c r="C66" i="1"/>
  <c r="C10" i="1"/>
  <c r="C84" i="1"/>
  <c r="C9" i="1"/>
  <c r="C103" i="1"/>
  <c r="C182" i="1"/>
  <c r="C63" i="1"/>
  <c r="C121" i="1"/>
  <c r="C100" i="1"/>
  <c r="C24" i="1"/>
  <c r="C159" i="1"/>
  <c r="C42" i="1"/>
  <c r="C78" i="1"/>
  <c r="C177" i="1"/>
  <c r="C21" i="1"/>
  <c r="C76" i="1"/>
  <c r="C193" i="1"/>
  <c r="C173" i="1"/>
  <c r="C153" i="1"/>
  <c r="C133" i="1"/>
  <c r="C113" i="1"/>
  <c r="C93" i="1"/>
  <c r="C74" i="1"/>
  <c r="C18" i="1"/>
  <c r="C132" i="1"/>
  <c r="C73" i="1"/>
  <c r="C151" i="1"/>
  <c r="C131" i="1"/>
  <c r="C72" i="1"/>
  <c r="C35" i="1"/>
  <c r="C170" i="1"/>
  <c r="C90" i="1"/>
  <c r="C34" i="1"/>
  <c r="C189" i="1"/>
  <c r="C129" i="1"/>
  <c r="C70" i="1"/>
  <c r="C14" i="1"/>
  <c r="C168" i="1"/>
  <c r="C128" i="1"/>
  <c r="C69" i="1"/>
  <c r="C32" i="1"/>
  <c r="C187" i="1"/>
  <c r="C127" i="1"/>
  <c r="C87" i="1"/>
  <c r="C31" i="1"/>
  <c r="C126" i="1"/>
  <c r="C86" i="1"/>
  <c r="C11" i="1"/>
  <c r="C125" i="1"/>
  <c r="C85" i="1"/>
  <c r="C29" i="1"/>
  <c r="C124" i="1"/>
  <c r="C46" i="1"/>
  <c r="C163" i="1"/>
  <c r="C83" i="1"/>
  <c r="C102" i="1"/>
  <c r="C44" i="1"/>
  <c r="C101" i="1"/>
  <c r="C180" i="1"/>
  <c r="C61" i="1"/>
  <c r="C178" i="1"/>
  <c r="C98" i="1"/>
  <c r="C41" i="1"/>
  <c r="C137" i="1"/>
  <c r="C39" i="1"/>
  <c r="C156" i="1"/>
  <c r="C186" i="1"/>
  <c r="C104" i="1"/>
  <c r="C183" i="1"/>
  <c r="C27" i="1"/>
  <c r="C82" i="1"/>
  <c r="C161" i="1"/>
  <c r="C25" i="1"/>
  <c r="C80" i="1"/>
  <c r="C99" i="1"/>
  <c r="C158" i="1"/>
  <c r="C22" i="1"/>
  <c r="C77" i="1"/>
  <c r="C40" i="1"/>
  <c r="C96" i="1"/>
  <c r="C185" i="1"/>
  <c r="C45" i="1"/>
  <c r="C162" i="1"/>
  <c r="C141" i="1"/>
  <c r="C120" i="1"/>
  <c r="C139" i="1"/>
  <c r="C23" i="1"/>
  <c r="C157" i="1"/>
  <c r="C20" i="1"/>
  <c r="C184" i="1"/>
  <c r="C144" i="1"/>
  <c r="C65" i="1"/>
  <c r="C143" i="1"/>
  <c r="C8" i="1"/>
  <c r="C142" i="1"/>
  <c r="C26" i="1"/>
  <c r="C81" i="1"/>
  <c r="C160" i="1"/>
  <c r="C43" i="1"/>
  <c r="C60" i="1"/>
  <c r="C138" i="1"/>
  <c r="C97" i="1"/>
  <c r="C58" i="1"/>
  <c r="C136" i="1"/>
  <c r="C179" i="1"/>
  <c r="C176" i="1"/>
  <c r="C57" i="1"/>
  <c r="C119" i="1"/>
  <c r="E195" i="1"/>
  <c r="E194" i="1"/>
  <c r="E61" i="1"/>
  <c r="E193" i="1"/>
  <c r="E192" i="1"/>
  <c r="E189" i="1"/>
  <c r="E188" i="1"/>
  <c r="E191" i="1"/>
  <c r="E190" i="1"/>
  <c r="E187" i="1"/>
  <c r="E185" i="1"/>
  <c r="E186" i="1"/>
  <c r="E64" i="1"/>
  <c r="E184" i="1"/>
  <c r="AB62" i="1"/>
  <c r="E80" i="1"/>
  <c r="E95" i="1"/>
  <c r="E50" i="1"/>
  <c r="E155" i="1"/>
  <c r="AB34" i="1"/>
  <c r="E90" i="1"/>
  <c r="E117" i="1"/>
  <c r="AB33" i="1"/>
  <c r="AB87" i="1"/>
  <c r="AB82" i="1"/>
  <c r="E109" i="1"/>
  <c r="E128" i="1"/>
  <c r="E137" i="1"/>
  <c r="AB114" i="1"/>
  <c r="AB50" i="1"/>
  <c r="AB53" i="1"/>
  <c r="AB105" i="1"/>
  <c r="E42" i="1"/>
  <c r="E33" i="1"/>
  <c r="E157" i="1"/>
  <c r="E75" i="1"/>
  <c r="E110" i="1"/>
  <c r="AB139" i="1"/>
  <c r="E115" i="1"/>
  <c r="AB31" i="1"/>
  <c r="E135" i="1"/>
  <c r="E150" i="1"/>
  <c r="E145" i="1"/>
  <c r="AB110" i="1"/>
  <c r="E97" i="1"/>
  <c r="AB12" i="1"/>
  <c r="E149" i="1"/>
  <c r="AB8" i="1"/>
  <c r="E91" i="1"/>
  <c r="AB61" i="1"/>
  <c r="E26" i="1"/>
  <c r="AB150" i="1"/>
  <c r="AB19" i="1"/>
  <c r="AB154" i="1"/>
  <c r="AB165" i="1"/>
  <c r="E7" i="1"/>
  <c r="E112" i="1"/>
  <c r="E66" i="1"/>
  <c r="E119" i="1"/>
  <c r="E71" i="1"/>
  <c r="AB106" i="1"/>
  <c r="E177" i="1"/>
  <c r="AB130" i="1"/>
  <c r="AB30" i="1"/>
  <c r="AB49" i="1"/>
  <c r="AB143" i="1"/>
  <c r="AB95" i="1"/>
  <c r="E51" i="1"/>
  <c r="E94" i="1"/>
  <c r="E139" i="1"/>
  <c r="AB22" i="1"/>
  <c r="AB44" i="1"/>
  <c r="AB149" i="1"/>
  <c r="E16" i="1"/>
  <c r="AB137" i="1"/>
  <c r="AB155" i="1"/>
  <c r="E106" i="1"/>
  <c r="AB99" i="1"/>
  <c r="E13" i="1"/>
  <c r="AB58" i="1"/>
  <c r="AB10" i="1"/>
  <c r="AB113" i="1"/>
  <c r="AB142" i="1"/>
  <c r="E84" i="1"/>
  <c r="E132" i="1"/>
  <c r="E159" i="1"/>
  <c r="AB39" i="1"/>
  <c r="AB42" i="1"/>
  <c r="E74" i="1"/>
  <c r="C7" i="1"/>
  <c r="E82" i="1"/>
  <c r="E12" i="1"/>
  <c r="AB92" i="1"/>
  <c r="E19" i="1"/>
  <c r="AB108" i="1"/>
  <c r="AB146" i="1"/>
  <c r="AB138" i="1"/>
  <c r="AB91" i="1"/>
  <c r="AB89" i="1"/>
  <c r="E113" i="1"/>
  <c r="E9" i="1"/>
  <c r="E179" i="1"/>
  <c r="E20" i="1"/>
  <c r="AB112" i="1"/>
  <c r="AB128" i="1"/>
  <c r="AB20" i="1"/>
  <c r="AB163" i="1"/>
  <c r="AB11" i="1"/>
  <c r="E175" i="1"/>
  <c r="E32" i="1"/>
  <c r="AB80" i="1"/>
  <c r="E58" i="1"/>
  <c r="E111" i="1"/>
  <c r="AB140" i="1"/>
  <c r="AB153" i="1"/>
  <c r="E85" i="1"/>
  <c r="E36" i="1"/>
  <c r="E28" i="1"/>
  <c r="AB127" i="1"/>
  <c r="E30" i="1"/>
  <c r="AB84" i="1"/>
  <c r="E21" i="1"/>
  <c r="E57" i="1"/>
  <c r="AB147" i="1"/>
  <c r="AB41" i="1"/>
  <c r="E49" i="1"/>
  <c r="AB43" i="1"/>
  <c r="AB46" i="1"/>
  <c r="AB135" i="1"/>
  <c r="AB125" i="1"/>
  <c r="E72" i="1"/>
  <c r="E67" i="1"/>
  <c r="E46" i="1"/>
  <c r="E102" i="1"/>
  <c r="E122" i="1"/>
  <c r="E142" i="1"/>
  <c r="E162" i="1"/>
  <c r="E17" i="1"/>
  <c r="AB51" i="1"/>
  <c r="E24" i="1"/>
  <c r="AB132" i="1"/>
  <c r="E86" i="1"/>
  <c r="E87" i="1"/>
  <c r="E167" i="1"/>
  <c r="E133" i="1"/>
  <c r="E43" i="1"/>
  <c r="E78" i="1"/>
  <c r="E120" i="1"/>
  <c r="AB162" i="1"/>
  <c r="AB28" i="1"/>
  <c r="AB32" i="1"/>
  <c r="AB71" i="1"/>
  <c r="AB9" i="1"/>
  <c r="AB122" i="1"/>
  <c r="AB119" i="1"/>
  <c r="AB107" i="1"/>
  <c r="AB79" i="1"/>
  <c r="AB69" i="1"/>
  <c r="E114" i="1"/>
  <c r="E124" i="1"/>
  <c r="E125" i="1"/>
  <c r="E34" i="1"/>
  <c r="E171" i="1"/>
  <c r="E76" i="1"/>
  <c r="E98" i="1"/>
  <c r="E140" i="1"/>
  <c r="E31" i="1"/>
  <c r="E129" i="1"/>
  <c r="AB72" i="1"/>
  <c r="AB83" i="1"/>
  <c r="AB86" i="1"/>
  <c r="AB52" i="1"/>
  <c r="AB16" i="1"/>
  <c r="AB115" i="1"/>
  <c r="AB129" i="1"/>
  <c r="AB93" i="1"/>
  <c r="AB60" i="1"/>
  <c r="E152" i="1"/>
  <c r="E153" i="1"/>
  <c r="E154" i="1"/>
  <c r="E59" i="1"/>
  <c r="E10" i="1"/>
  <c r="E96" i="1"/>
  <c r="E118" i="1"/>
  <c r="E160" i="1"/>
  <c r="E48" i="1"/>
  <c r="E54" i="1"/>
  <c r="AB94" i="1"/>
  <c r="E52" i="1"/>
  <c r="AB90" i="1"/>
  <c r="AB45" i="1"/>
  <c r="AB24" i="1"/>
  <c r="AB40" i="1"/>
  <c r="AB160" i="1"/>
  <c r="AB164" i="1"/>
  <c r="E38" i="1"/>
  <c r="E165" i="1"/>
  <c r="E22" i="1"/>
  <c r="E92" i="1"/>
  <c r="E37" i="1"/>
  <c r="E116" i="1"/>
  <c r="E138" i="1"/>
  <c r="E15" i="1"/>
  <c r="E83" i="1"/>
  <c r="AB85" i="1"/>
  <c r="E166" i="1"/>
  <c r="E55" i="1"/>
  <c r="E130" i="1"/>
  <c r="E68" i="1"/>
  <c r="E136" i="1"/>
  <c r="E158" i="1"/>
  <c r="E29" i="1"/>
  <c r="E103" i="1"/>
  <c r="AB133" i="1"/>
  <c r="AB57" i="1"/>
  <c r="AB141" i="1"/>
  <c r="AB27" i="1"/>
  <c r="AB98" i="1"/>
  <c r="AB157" i="1"/>
  <c r="AB136" i="1"/>
  <c r="AB70" i="1"/>
  <c r="AB96" i="1"/>
  <c r="E70" i="1"/>
  <c r="E11" i="1"/>
  <c r="E126" i="1"/>
  <c r="E8" i="1"/>
  <c r="E134" i="1"/>
  <c r="E176" i="1"/>
  <c r="E14" i="1"/>
  <c r="E81" i="1"/>
  <c r="E143" i="1"/>
  <c r="E104" i="1"/>
  <c r="AB7" i="1"/>
  <c r="AB116" i="1"/>
  <c r="AB118" i="1"/>
  <c r="AB152" i="1"/>
  <c r="AB123" i="1"/>
  <c r="AB131" i="1"/>
  <c r="E170" i="1"/>
  <c r="E47" i="1"/>
  <c r="AB159" i="1"/>
  <c r="AB68" i="1"/>
  <c r="AB78" i="1"/>
  <c r="AB35" i="1"/>
  <c r="E69" i="1"/>
  <c r="E164" i="1"/>
  <c r="E35" i="1"/>
  <c r="E174" i="1"/>
  <c r="E27" i="1"/>
  <c r="E101" i="1"/>
  <c r="E163" i="1"/>
  <c r="AB56" i="1"/>
  <c r="AB54" i="1"/>
  <c r="AB103" i="1"/>
  <c r="AB88" i="1"/>
  <c r="AB109" i="1"/>
  <c r="AB97" i="1"/>
  <c r="AB151" i="1"/>
  <c r="AB66" i="1"/>
  <c r="AB100" i="1"/>
  <c r="AB67" i="1"/>
  <c r="AB76" i="1"/>
  <c r="E108" i="1"/>
  <c r="E39" i="1"/>
  <c r="E23" i="1"/>
  <c r="E65" i="1"/>
  <c r="E172" i="1"/>
  <c r="E25" i="1"/>
  <c r="E45" i="1"/>
  <c r="E121" i="1"/>
  <c r="E183" i="1"/>
  <c r="E100" i="1"/>
  <c r="AB102" i="1"/>
  <c r="AB29" i="1"/>
  <c r="AB158" i="1"/>
  <c r="AB121" i="1"/>
  <c r="AB55" i="1"/>
  <c r="E88" i="1"/>
  <c r="E105" i="1"/>
  <c r="E123" i="1"/>
  <c r="AB25" i="1"/>
  <c r="AB126" i="1"/>
  <c r="AB73" i="1"/>
  <c r="AB111" i="1"/>
  <c r="AB48" i="1"/>
  <c r="AB161" i="1"/>
  <c r="AB18" i="1"/>
  <c r="AB134" i="1"/>
  <c r="AB17" i="1"/>
  <c r="AB59" i="1"/>
  <c r="AB81" i="1"/>
  <c r="E41" i="1"/>
  <c r="E107" i="1"/>
  <c r="E56" i="1"/>
  <c r="E93" i="1"/>
  <c r="E173" i="1"/>
  <c r="E63" i="1"/>
  <c r="E141" i="1"/>
  <c r="E182" i="1"/>
  <c r="E53" i="1"/>
  <c r="E144" i="1"/>
  <c r="AB148" i="1"/>
  <c r="AB117" i="1"/>
  <c r="AB15" i="1"/>
  <c r="E156" i="1"/>
  <c r="AB144" i="1"/>
  <c r="AB38" i="1"/>
  <c r="AB75" i="1"/>
  <c r="AB101" i="1"/>
  <c r="AB74" i="1"/>
  <c r="AB13" i="1"/>
  <c r="AB26" i="1"/>
  <c r="E148" i="1"/>
  <c r="E147" i="1"/>
  <c r="E40" i="1"/>
  <c r="E89" i="1"/>
  <c r="E131" i="1"/>
  <c r="E180" i="1"/>
  <c r="E62" i="1"/>
  <c r="E79" i="1"/>
  <c r="E161" i="1"/>
  <c r="AB104" i="1"/>
  <c r="E44" i="1"/>
  <c r="AB77" i="1"/>
  <c r="AB37" i="1"/>
  <c r="AB63" i="1"/>
  <c r="AB156" i="1"/>
  <c r="AB36" i="1"/>
  <c r="AB124" i="1"/>
  <c r="AB21" i="1"/>
  <c r="E18" i="1"/>
  <c r="E168" i="1"/>
  <c r="E178" i="1"/>
  <c r="AB23" i="1"/>
  <c r="AB47" i="1"/>
  <c r="AB14" i="1"/>
  <c r="AB120" i="1"/>
  <c r="AB65" i="1"/>
  <c r="AB145" i="1"/>
  <c r="E151" i="1"/>
  <c r="E73" i="1"/>
  <c r="E146" i="1"/>
  <c r="E127" i="1"/>
  <c r="E169" i="1"/>
  <c r="E60" i="1"/>
  <c r="E77" i="1"/>
  <c r="E99" i="1"/>
  <c r="E181" i="1"/>
  <c r="C197" i="1" l="1"/>
  <c r="C198" i="1"/>
  <c r="C199" i="1" l="1"/>
</calcChain>
</file>

<file path=xl/sharedStrings.xml><?xml version="1.0" encoding="utf-8"?>
<sst xmlns="http://schemas.openxmlformats.org/spreadsheetml/2006/main" count="3084" uniqueCount="397">
  <si>
    <t>Este documento corresponde al listado de barreras de contención presentadas a la Direccion de Vialidad, sus principales propiedades y fecha de vigencia de su documento de verificacion.</t>
  </si>
  <si>
    <t>CARACTERIZACIÓN DE LA BARRERA</t>
  </si>
  <si>
    <t>N°</t>
  </si>
  <si>
    <t>CONDICIÓN</t>
  </si>
  <si>
    <t>PLAZO DE VALIDEZ</t>
  </si>
  <si>
    <t>Años Vencida</t>
  </si>
  <si>
    <t>FABRICANTE</t>
  </si>
  <si>
    <t>NOMBRE COMERCIAL</t>
  </si>
  <si>
    <t>NORMA</t>
  </si>
  <si>
    <t>NC SEGÚN NORMA</t>
  </si>
  <si>
    <t>NC SEGÚN MC-V6</t>
  </si>
  <si>
    <t>ANCHO TRABAJO</t>
  </si>
  <si>
    <t>ASI</t>
  </si>
  <si>
    <t>VI</t>
  </si>
  <si>
    <t>Longitud Minima (m)</t>
  </si>
  <si>
    <t>Espaciamiento Postes (m)</t>
  </si>
  <si>
    <t>Altura Sistema</t>
  </si>
  <si>
    <t>TIPO</t>
  </si>
  <si>
    <t>MATERIALIDAD</t>
  </si>
  <si>
    <t>CONSTITUCION</t>
  </si>
  <si>
    <t>REPRESENTANTE</t>
  </si>
  <si>
    <t>LABORATORIO ENSAYO</t>
  </si>
  <si>
    <t>NOTIFY BODY</t>
  </si>
  <si>
    <t>ORD.</t>
  </si>
  <si>
    <t>CORREL</t>
  </si>
  <si>
    <t>AÑO</t>
  </si>
  <si>
    <t>PERMITE USO CON SOLERA/CUNETA</t>
  </si>
  <si>
    <t>ASEBAL</t>
  </si>
  <si>
    <t>AS-BLB.F</t>
  </si>
  <si>
    <t>EN1317</t>
  </si>
  <si>
    <t>N2</t>
  </si>
  <si>
    <t>LIVIANO</t>
  </si>
  <si>
    <t>W2</t>
  </si>
  <si>
    <t>A</t>
  </si>
  <si>
    <t>N/A</t>
  </si>
  <si>
    <t>LATERAL</t>
  </si>
  <si>
    <t>METÁLICA</t>
  </si>
  <si>
    <t>DOBLE ONDA SIN SEPARADOR</t>
  </si>
  <si>
    <t>AISICO</t>
  </si>
  <si>
    <t>NO</t>
  </si>
  <si>
    <t>I.ME.VA. SPA</t>
  </si>
  <si>
    <t>H1BL500</t>
  </si>
  <si>
    <t>H1</t>
  </si>
  <si>
    <t>MEDIO</t>
  </si>
  <si>
    <t>W3</t>
  </si>
  <si>
    <t>VI5</t>
  </si>
  <si>
    <t>IMEVA</t>
  </si>
  <si>
    <t>SRAC CERTSERV</t>
  </si>
  <si>
    <t>04/2023</t>
  </si>
  <si>
    <t>H3</t>
  </si>
  <si>
    <t>ALTO</t>
  </si>
  <si>
    <t>W5</t>
  </si>
  <si>
    <t>VI8</t>
  </si>
  <si>
    <t>TRIPLE ONDA CON SEPARADOR ANCHO Y VIGA SUPERIOR</t>
  </si>
  <si>
    <t>CIDAUT</t>
  </si>
  <si>
    <t>BUREAU VERITAS</t>
  </si>
  <si>
    <t>SI</t>
  </si>
  <si>
    <t>H2BL1200</t>
  </si>
  <si>
    <t>H2</t>
  </si>
  <si>
    <t>MEDIO ALTO</t>
  </si>
  <si>
    <t>VI3</t>
  </si>
  <si>
    <t>TRIPLE ONDA SIN SEPARADOR</t>
  </si>
  <si>
    <t>10/2023</t>
  </si>
  <si>
    <t>AS-BL1.C</t>
  </si>
  <si>
    <t>AS-BL2.C</t>
  </si>
  <si>
    <t>W4</t>
  </si>
  <si>
    <t>08/2019</t>
  </si>
  <si>
    <t>TUBOSIDER</t>
  </si>
  <si>
    <t>2N.TU-brl.97</t>
  </si>
  <si>
    <t>VI4</t>
  </si>
  <si>
    <t>DOBLE ONDA CON SEPARADOR ANGOSTO</t>
  </si>
  <si>
    <t>CINTAC</t>
  </si>
  <si>
    <t>07/2023</t>
  </si>
  <si>
    <t>VI2</t>
  </si>
  <si>
    <t>TRIPLE ONDA CON SEPARADOR ANGOSTO</t>
  </si>
  <si>
    <t>07/2019</t>
  </si>
  <si>
    <t>3N.TU-brl.40</t>
  </si>
  <si>
    <t>H4b</t>
  </si>
  <si>
    <t>MUY ALTO</t>
  </si>
  <si>
    <t>W6</t>
  </si>
  <si>
    <t>VI9</t>
  </si>
  <si>
    <t>LIER</t>
  </si>
  <si>
    <t>IGQ</t>
  </si>
  <si>
    <t>H1BL600</t>
  </si>
  <si>
    <t>W7</t>
  </si>
  <si>
    <t>B</t>
  </si>
  <si>
    <t>LATERAL/MEDIANA</t>
  </si>
  <si>
    <t>HORMIGÓN</t>
  </si>
  <si>
    <t>MODULAR</t>
  </si>
  <si>
    <t>2N.TU-brl.116</t>
  </si>
  <si>
    <t>BMS2PLS H1</t>
  </si>
  <si>
    <t>3N.TU-brl.104-W3</t>
  </si>
  <si>
    <t>3N.TU-brl.104-W4</t>
  </si>
  <si>
    <t>VI7</t>
  </si>
  <si>
    <t>CSI</t>
  </si>
  <si>
    <t>AENOR</t>
  </si>
  <si>
    <t>METÁLICA CORTEN</t>
  </si>
  <si>
    <t>CAR SEGNALETICA</t>
  </si>
  <si>
    <t>CARH1BL3</t>
  </si>
  <si>
    <t>CAR</t>
  </si>
  <si>
    <t>09/2023</t>
  </si>
  <si>
    <t>AS.BL2.B</t>
  </si>
  <si>
    <t>2N.TU-brl.90</t>
  </si>
  <si>
    <t>VI6</t>
  </si>
  <si>
    <t>CARH2BL3</t>
  </si>
  <si>
    <t>3N.TU-brl.69</t>
  </si>
  <si>
    <t>2N.TU-brl.77</t>
  </si>
  <si>
    <t>11/2020</t>
  </si>
  <si>
    <t>TECNOVIAL</t>
  </si>
  <si>
    <t>TRVH1BL2</t>
  </si>
  <si>
    <t>METÁLICA MADERA</t>
  </si>
  <si>
    <t>FUNDA MADERA SIN SEPARADOR</t>
  </si>
  <si>
    <t>TRVN2BL2</t>
  </si>
  <si>
    <t>TRVN2BL6</t>
  </si>
  <si>
    <t>N2BL400</t>
  </si>
  <si>
    <t>H2BL1300</t>
  </si>
  <si>
    <t>H3BL400</t>
  </si>
  <si>
    <t>BMS2L-H2</t>
  </si>
  <si>
    <t>02/2021</t>
  </si>
  <si>
    <t>BMS4PLS-H1</t>
  </si>
  <si>
    <t>VGH-960</t>
  </si>
  <si>
    <t>APERTURA MEDIANA/TRANSFER</t>
  </si>
  <si>
    <t>PERFIL METALICO Y VIGA CAJA</t>
  </si>
  <si>
    <t>08/2023</t>
  </si>
  <si>
    <t>BMS2L-N2</t>
  </si>
  <si>
    <t>05/2023</t>
  </si>
  <si>
    <t>BMS4L-N2</t>
  </si>
  <si>
    <t>DUERO</t>
  </si>
  <si>
    <t>BLIDH1C4</t>
  </si>
  <si>
    <t>BLIDH2C13</t>
  </si>
  <si>
    <t>2N.TU-brl.59</t>
  </si>
  <si>
    <t>3N.TU-brl.65</t>
  </si>
  <si>
    <t>TVH2W5BM-2</t>
  </si>
  <si>
    <t>TRIPLE ONDA CON SEPARADOR ANCHO</t>
  </si>
  <si>
    <t>TVH2W4BM-1</t>
  </si>
  <si>
    <t>AS-BL1.E</t>
  </si>
  <si>
    <t>3N.TU-brl.68</t>
  </si>
  <si>
    <t>BL.ID-N2/C4</t>
  </si>
  <si>
    <t>DOBLE ONDA CON SEPARADOR ANCHO</t>
  </si>
  <si>
    <t>TERTU</t>
  </si>
  <si>
    <t>T22 4MS2</t>
  </si>
  <si>
    <t>TERTU CHILE</t>
  </si>
  <si>
    <t>ASQUER</t>
  </si>
  <si>
    <t>TM 40 4MS2 BL</t>
  </si>
  <si>
    <t>FUNDA MADERA CON SEPARADOR</t>
  </si>
  <si>
    <t>T40</t>
  </si>
  <si>
    <t>T18 4M</t>
  </si>
  <si>
    <t>12/2023</t>
  </si>
  <si>
    <t>T18 4M S2</t>
  </si>
  <si>
    <t>BLIDN2R4</t>
  </si>
  <si>
    <t>BLID2H1C4</t>
  </si>
  <si>
    <t>SMART RAIL H3</t>
  </si>
  <si>
    <t>CARH3BL3</t>
  </si>
  <si>
    <t>CARH2BL4</t>
  </si>
  <si>
    <t>SMART RAIL H4</t>
  </si>
  <si>
    <t>01/2024</t>
  </si>
  <si>
    <t>TVN2W4A-1</t>
  </si>
  <si>
    <t>TVN2W5A-2</t>
  </si>
  <si>
    <t>PUENTES</t>
  </si>
  <si>
    <t>CPS 06-H2 2,00</t>
  </si>
  <si>
    <t>V I4</t>
  </si>
  <si>
    <t>TRIONDA H2M</t>
  </si>
  <si>
    <t>MEDIANA</t>
  </si>
  <si>
    <t>PERFIL METALICO</t>
  </si>
  <si>
    <t>ALTAK</t>
  </si>
  <si>
    <t>TRVH1BL2A</t>
  </si>
  <si>
    <t>INFRATEK</t>
  </si>
  <si>
    <t>BMSL1-H2 (H1)</t>
  </si>
  <si>
    <t>BMSL1-H2 (H2)</t>
  </si>
  <si>
    <t>BMSL1-H2 (N2)</t>
  </si>
  <si>
    <t>REBLOC</t>
  </si>
  <si>
    <t>RB84XEA.3_8</t>
  </si>
  <si>
    <t>W1</t>
  </si>
  <si>
    <t>HORMIBAL</t>
  </si>
  <si>
    <t>VSI</t>
  </si>
  <si>
    <t>TUV SUD</t>
  </si>
  <si>
    <t>120A_7.5</t>
  </si>
  <si>
    <t>H2BL1000</t>
  </si>
  <si>
    <t>CPS 10-H2 1.33</t>
  </si>
  <si>
    <t>BP.ID-H2/C2</t>
  </si>
  <si>
    <t>DOBLE ONDA CON SEPARADOR Y RIEL SUPERIOR</t>
  </si>
  <si>
    <t>BP.ID-H3/02</t>
  </si>
  <si>
    <t>TRES VIGAS CAJA</t>
  </si>
  <si>
    <t>MEISER</t>
  </si>
  <si>
    <t>PROINVIAL</t>
  </si>
  <si>
    <t>N2BL500</t>
  </si>
  <si>
    <t>H2BL900</t>
  </si>
  <si>
    <t>BM6L-N2</t>
  </si>
  <si>
    <t>80H_8</t>
  </si>
  <si>
    <t>SAFEROAD</t>
  </si>
  <si>
    <t>SAFESTAR 232</t>
  </si>
  <si>
    <t>IBDM</t>
  </si>
  <si>
    <t>ITB</t>
  </si>
  <si>
    <t>SAFESTAR 222b</t>
  </si>
  <si>
    <t>0,75/0,90</t>
  </si>
  <si>
    <t>EMEROP SAFESTAR</t>
  </si>
  <si>
    <t>MEGARAIL SL</t>
  </si>
  <si>
    <t>TÜV</t>
  </si>
  <si>
    <t>H2BL1400</t>
  </si>
  <si>
    <t>BLIDN2R0</t>
  </si>
  <si>
    <t>CPS08-H2 2.00 BRIDGE</t>
  </si>
  <si>
    <t>SAFESTAR 241d</t>
  </si>
  <si>
    <t>100_8</t>
  </si>
  <si>
    <t>N2BL300</t>
  </si>
  <si>
    <t>UNA VIGA CAJA</t>
  </si>
  <si>
    <t>Megarail XP (H1)</t>
  </si>
  <si>
    <t>Megarail XP (H2)</t>
  </si>
  <si>
    <t>Megarail XPB (H1)</t>
  </si>
  <si>
    <t>Megarial bk</t>
  </si>
  <si>
    <t>VIGA CAJA + PERFILES A/B</t>
  </si>
  <si>
    <t>Megarial En</t>
  </si>
  <si>
    <t>Megarail Sk</t>
  </si>
  <si>
    <t>12/2024</t>
  </si>
  <si>
    <t>Megarail ep</t>
  </si>
  <si>
    <t>CARN2BL3-S</t>
  </si>
  <si>
    <t>CARH4BL3-S</t>
  </si>
  <si>
    <t>TRIPLE ONDA CON SEPARADOR ANGOSTO + RIEL INFERIOR</t>
  </si>
  <si>
    <t>SAFESTAR 221</t>
  </si>
  <si>
    <t>H2ST-R200</t>
  </si>
  <si>
    <t>BLID2N2C2</t>
  </si>
  <si>
    <t>BLID3N2C4</t>
  </si>
  <si>
    <t>SUPER-RAIL Eco auf Bauwerk – PA 1,33 m (Simétrica)</t>
  </si>
  <si>
    <t>09/2022</t>
  </si>
  <si>
    <t>SUPER-RAIL Eco Doppelt – PA 2,00 m</t>
  </si>
  <si>
    <t>07/2022</t>
  </si>
  <si>
    <t>Megarail et</t>
  </si>
  <si>
    <t>Megarail ew</t>
  </si>
  <si>
    <t>Safestar 431</t>
  </si>
  <si>
    <t>VIGA CAJA + BARANDA TRIPLE ONDA</t>
  </si>
  <si>
    <t>SMART RAIL H4 BRIDGE</t>
  </si>
  <si>
    <t>BLIDH2C2</t>
  </si>
  <si>
    <t>BMS2T-H2</t>
  </si>
  <si>
    <t>BMS2T-H1</t>
  </si>
  <si>
    <t>BMS2-H1</t>
  </si>
  <si>
    <t>BMS2L-H1</t>
  </si>
  <si>
    <t>Megarail eo</t>
  </si>
  <si>
    <t>IBDIM</t>
  </si>
  <si>
    <t xml:space="preserve">ITB </t>
  </si>
  <si>
    <t>ANTAKYA GALVANIZ</t>
  </si>
  <si>
    <t>SMART RAIL 1,33 PLUS</t>
  </si>
  <si>
    <t>AFIN</t>
  </si>
  <si>
    <t>1/2023</t>
  </si>
  <si>
    <t>ANTG-H1-2,0</t>
  </si>
  <si>
    <t>AG03 H2 M 2.00</t>
  </si>
  <si>
    <t>ANTG-H1W4-2,66</t>
  </si>
  <si>
    <t>VARIO GUARD</t>
  </si>
  <si>
    <t>BMS2PRL-N2</t>
  </si>
  <si>
    <t>BMS4BR-N2</t>
  </si>
  <si>
    <t>BMSN4L-N2</t>
  </si>
  <si>
    <t>DOBLE ONDA CON SEPARADOR</t>
  </si>
  <si>
    <t>Megarail dx</t>
  </si>
  <si>
    <t>Safestar 431b</t>
  </si>
  <si>
    <t>H4BbL400</t>
  </si>
  <si>
    <t>02/2024</t>
  </si>
  <si>
    <t>TZUS</t>
  </si>
  <si>
    <t>PASSCO</t>
  </si>
  <si>
    <t>L1 N2-A-W3 (ES2.00)</t>
  </si>
  <si>
    <t>TUV</t>
  </si>
  <si>
    <t>03/2024</t>
  </si>
  <si>
    <t>2N.TU-brl.23</t>
  </si>
  <si>
    <t>DOBLE ONDA CON SEPARADOR y TENSOR TRASERO</t>
  </si>
  <si>
    <t>Megarail eob</t>
  </si>
  <si>
    <t>CARN2BL3-W2</t>
  </si>
  <si>
    <t>RISE</t>
  </si>
  <si>
    <t>04/2024</t>
  </si>
  <si>
    <t>Safeline (Hincada)</t>
  </si>
  <si>
    <t>Safeline (Poste Placa)</t>
  </si>
  <si>
    <t>3N.TU-BRL.104</t>
  </si>
  <si>
    <t>L1 NEO SR H1-A-W4 (ES 4,00)</t>
  </si>
  <si>
    <t>L1 NEO N2-A-W2 (ES 4,00)</t>
  </si>
  <si>
    <t>H2-A-W4 (ES 2,66) 3N</t>
  </si>
  <si>
    <t>L1 NEO H1-A-W3 (ES 4,00)</t>
  </si>
  <si>
    <t>TR-H2W4</t>
  </si>
  <si>
    <t>TR-H2W3</t>
  </si>
  <si>
    <t>CPS11 H2 2.66</t>
  </si>
  <si>
    <t>05/2024</t>
  </si>
  <si>
    <t>SMA</t>
  </si>
  <si>
    <t>STARGATE</t>
  </si>
  <si>
    <t>TR-N2W2</t>
  </si>
  <si>
    <t>06/2024</t>
  </si>
  <si>
    <t>BMS4BR-L1</t>
  </si>
  <si>
    <t>MR AG03 H2 2.66</t>
  </si>
  <si>
    <t>TÜV/SUD</t>
  </si>
  <si>
    <t>RUKAN</t>
  </si>
  <si>
    <t>100XAU_8.7_5A</t>
  </si>
  <si>
    <t>07/2024</t>
  </si>
  <si>
    <t>MR BLK 1.33</t>
  </si>
  <si>
    <t>Megarail S</t>
  </si>
  <si>
    <t>DOBLE ONDA CON SEPARADOR Y VIGA CAJA SUPERIOR</t>
  </si>
  <si>
    <t>08/2024</t>
  </si>
  <si>
    <t>AS-BLB.H (C1)</t>
  </si>
  <si>
    <t>MR AG01 H2 1.33</t>
  </si>
  <si>
    <t>TRIPLE ONDA CON SEPARADOR</t>
  </si>
  <si>
    <t>TR-H2W3 ds</t>
  </si>
  <si>
    <t>AS-MA2.A</t>
  </si>
  <si>
    <t xml:space="preserve">NOTAS: </t>
  </si>
  <si>
    <t>09/2024</t>
  </si>
  <si>
    <t>Este listado es referencial, prevaleciendo la información contenida en cada uno de los Oficios de Descripción y Condicionantes de Instalación de cada modelo de barrera.</t>
  </si>
  <si>
    <t>BMD2R-H2</t>
  </si>
  <si>
    <t>H3BP400</t>
  </si>
  <si>
    <t>TRIPLE ONDA CON SEPARADOR ANCHO Y VIGA SUPERIOR DOBLE ONDA</t>
  </si>
  <si>
    <t>SI*</t>
  </si>
  <si>
    <t>MR AG04 L1 4.00</t>
  </si>
  <si>
    <t>10/2024</t>
  </si>
  <si>
    <t>TVH2W5B-1</t>
  </si>
  <si>
    <t>CARH1BL3-AL</t>
  </si>
  <si>
    <t>H2BL1500_can</t>
  </si>
  <si>
    <t>MR AG04 H2 1,33 double</t>
  </si>
  <si>
    <t>EDSP 2,0</t>
  </si>
  <si>
    <t>BAST</t>
  </si>
  <si>
    <t>01/2025</t>
  </si>
  <si>
    <t>Aprobadas</t>
  </si>
  <si>
    <t>Vencidas</t>
  </si>
  <si>
    <t>ANTG-L1W3-2,66</t>
  </si>
  <si>
    <t>ROADSTEEL</t>
  </si>
  <si>
    <t>BMD4R-H1</t>
  </si>
  <si>
    <t>MR AG02 H2 1.33</t>
  </si>
  <si>
    <t>02/2025</t>
  </si>
  <si>
    <t>MR AGO3 H2 SM 2.00</t>
  </si>
  <si>
    <t>GONVARRI CHILE</t>
  </si>
  <si>
    <t>TOTAL</t>
  </si>
  <si>
    <t>03/2025</t>
  </si>
  <si>
    <t>MR AG01 H3 2,00</t>
  </si>
  <si>
    <t>TVH3W5A-1</t>
  </si>
  <si>
    <t>ANTG H4b-W2 / 2.0</t>
  </si>
  <si>
    <t>04/2025</t>
  </si>
  <si>
    <t>ANTG H2W5 1,33</t>
  </si>
  <si>
    <t>No</t>
  </si>
  <si>
    <t>AG02H2 1,33</t>
  </si>
  <si>
    <t>Aquellas modelos de Barreras vencidas por mas de tres años, son retiradas de este registro.</t>
  </si>
  <si>
    <t>Registro Nacional de Barreras de Contención Certificadas - DSV -DIRECCION DE VIALIDAD</t>
  </si>
  <si>
    <t>TR H2-W4 ds</t>
  </si>
  <si>
    <t>05/2025</t>
  </si>
  <si>
    <t>NOVO Rail 1,33 L1</t>
  </si>
  <si>
    <t>Megarail ep 6</t>
  </si>
  <si>
    <t>TR H2-W2 ds bw</t>
  </si>
  <si>
    <t>TR-H1W2 bw</t>
  </si>
  <si>
    <t>Safestar 441</t>
  </si>
  <si>
    <t>Safestar 241</t>
  </si>
  <si>
    <t>MR AG04 H2 2.0 double</t>
  </si>
  <si>
    <t>06/2025</t>
  </si>
  <si>
    <t>MARCEGAGLIA</t>
  </si>
  <si>
    <t>N2BL-MARC2013</t>
  </si>
  <si>
    <t>INVERSIONS SSR</t>
  </si>
  <si>
    <t>07/2025</t>
  </si>
  <si>
    <t>H1BL-MARC2013</t>
  </si>
  <si>
    <t>H2BLW-MARC2011</t>
  </si>
  <si>
    <t>BLIDsH2C13</t>
  </si>
  <si>
    <t>08/2025</t>
  </si>
  <si>
    <t>ANDROMEDA</t>
  </si>
  <si>
    <t>LATERAL/MEDIANA/Estructuras</t>
  </si>
  <si>
    <t>CSI/+AISICO</t>
  </si>
  <si>
    <t>RIEL SUPERIOR + RIEL INFERIOR EN MODULOS PRENSAMBLADOS</t>
  </si>
  <si>
    <t>09/2025</t>
  </si>
  <si>
    <t>MEISER RAIL 4.0 N2</t>
  </si>
  <si>
    <t>MEISER RAIL 4.0 H1</t>
  </si>
  <si>
    <t>CPS 05-H2 2,00</t>
  </si>
  <si>
    <t>10/2025</t>
  </si>
  <si>
    <t>Fecha de Emisión:</t>
  </si>
  <si>
    <t>11/2025</t>
  </si>
  <si>
    <t>12/2025</t>
  </si>
  <si>
    <t>H2BL-MARC2020</t>
  </si>
  <si>
    <t>H4bBL300</t>
  </si>
  <si>
    <t>02/2026</t>
  </si>
  <si>
    <t>Si</t>
  </si>
  <si>
    <t>067</t>
  </si>
  <si>
    <t>069</t>
  </si>
  <si>
    <t>01/2026</t>
  </si>
  <si>
    <t>071</t>
  </si>
  <si>
    <t>073</t>
  </si>
  <si>
    <t xml:space="preserve"> 02/2026</t>
  </si>
  <si>
    <t>083</t>
  </si>
  <si>
    <t>085</t>
  </si>
  <si>
    <t>081</t>
  </si>
  <si>
    <t>080</t>
  </si>
  <si>
    <t>082</t>
  </si>
  <si>
    <t>084</t>
  </si>
  <si>
    <t>086</t>
  </si>
  <si>
    <t>SMAR RAIL H4 BRIDGE</t>
  </si>
  <si>
    <t>03/2026</t>
  </si>
  <si>
    <t>BMS4PRLI-N2</t>
  </si>
  <si>
    <t>TVH4BW5A-1</t>
  </si>
  <si>
    <t>ISH2BP2A</t>
  </si>
  <si>
    <t>ISH2BP2LA</t>
  </si>
  <si>
    <t>LATERAL/PUENTES</t>
  </si>
  <si>
    <t>SAFESTAR 331</t>
  </si>
  <si>
    <t>METALICA</t>
  </si>
  <si>
    <t>04/2026</t>
  </si>
  <si>
    <t>30-02-2028</t>
  </si>
  <si>
    <t>05/2026</t>
  </si>
  <si>
    <t>06/2026</t>
  </si>
  <si>
    <t>H2BL-MARC2014W4</t>
  </si>
  <si>
    <t>INVERSIONES SSR</t>
  </si>
  <si>
    <t>H4bBP-MARC2017</t>
  </si>
  <si>
    <t>H4BL W3</t>
  </si>
  <si>
    <t>Vi6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</si>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</sst>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0.0"/>
    <numFmt numFmtId="166" formatCode="0.000"/>
  </numFmts>
  <fonts count="18" x14ac:knownFonts="1">
    <font>
      <sz val="10"/>
      <color indexed="64"/>
      <name val="Arial"/>
    </font>
    <font>
      <sz val="10"/>
      <color indexed="64"/>
      <name val="Calibri"/>
      <family val="2"/>
    </font>
    <font>
      <b/>
      <sz val="24"/>
      <color indexed="64"/>
      <name val="Calibri"/>
      <family val="2"/>
    </font>
    <font>
      <b/>
      <sz val="20"/>
      <color indexed="64"/>
      <name val="Calibri"/>
      <family val="2"/>
    </font>
    <font>
      <b/>
      <sz val="20"/>
      <color theme="0"/>
      <name val="Calibri"/>
      <family val="2"/>
    </font>
    <font>
      <b/>
      <sz val="16"/>
      <color theme="0"/>
      <name val="Calibri"/>
      <family val="2"/>
    </font>
    <font>
      <b/>
      <sz val="14"/>
      <color indexed="64"/>
      <name val="Calibri"/>
      <family val="2"/>
    </font>
    <font>
      <b/>
      <sz val="16"/>
      <color indexed="64"/>
      <name val="Calibri"/>
      <family val="2"/>
    </font>
    <font>
      <sz val="11"/>
      <name val="Calibri"/>
      <family val="2"/>
    </font>
    <font>
      <sz val="11"/>
      <color indexed="64"/>
      <name val="Calibri"/>
      <family val="2"/>
    </font>
    <font>
      <b/>
      <sz val="11"/>
      <name val="Calibri"/>
      <family val="2"/>
    </font>
    <font>
      <b/>
      <sz val="11"/>
      <color indexed="64"/>
      <name val="Calibri"/>
      <family val="2"/>
    </font>
    <font>
      <b/>
      <sz val="11"/>
      <color indexed="9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0"/>
      <color indexed="6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3" fillId="6" borderId="0" applyNumberFormat="0" applyBorder="0" applyAlignment="0" applyProtection="0"/>
    <xf numFmtId="0" fontId="14" fillId="7" borderId="0" applyNumberFormat="0" applyBorder="0" applyAlignment="0" applyProtection="0"/>
  </cellStyleXfs>
  <cellXfs count="8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" fillId="0" borderId="0" xfId="0" applyFont="1">
      <alignment vertical="center"/>
    </xf>
    <xf numFmtId="164" fontId="4" fillId="2" borderId="0" xfId="0" quotePrefix="1" applyNumberFormat="1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3" borderId="3" xfId="0" applyFont="1" applyFill="1" applyBorder="1">
      <alignment vertical="center"/>
    </xf>
    <xf numFmtId="0" fontId="11" fillId="3" borderId="5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165" fontId="10" fillId="3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4" borderId="0" xfId="0" applyFont="1" applyFill="1">
      <alignment vertical="center"/>
    </xf>
    <xf numFmtId="0" fontId="11" fillId="4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165" fontId="9" fillId="0" borderId="2" xfId="0" quotePrefix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0" fillId="3" borderId="6" xfId="0" applyNumberFormat="1" applyFont="1" applyFill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0" fillId="3" borderId="6" xfId="0" applyNumberFormat="1" applyFont="1" applyFill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166" fontId="9" fillId="0" borderId="2" xfId="0" quotePrefix="1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0" fontId="1" fillId="3" borderId="0" xfId="0" applyFont="1" applyFill="1">
      <alignment vertical="center"/>
    </xf>
    <xf numFmtId="0" fontId="6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165" fontId="11" fillId="0" borderId="2" xfId="0" applyNumberFormat="1" applyFont="1" applyBorder="1" applyAlignment="1">
      <alignment horizontal="center" vertical="center"/>
    </xf>
    <xf numFmtId="165" fontId="2" fillId="3" borderId="0" xfId="0" applyNumberFormat="1" applyFont="1" applyFill="1" applyAlignment="1">
      <alignment horizontal="left" vertical="center"/>
    </xf>
    <xf numFmtId="165" fontId="1" fillId="3" borderId="0" xfId="0" applyNumberFormat="1" applyFont="1" applyFill="1">
      <alignment vertical="center"/>
    </xf>
    <xf numFmtId="165" fontId="1" fillId="0" borderId="0" xfId="0" applyNumberFormat="1" applyFont="1" applyAlignment="1">
      <alignment horizontal="center" vertical="center"/>
    </xf>
    <xf numFmtId="165" fontId="10" fillId="3" borderId="7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13" fillId="6" borderId="2" xfId="1" applyBorder="1" applyAlignment="1">
      <alignment horizontal="center" vertical="center"/>
    </xf>
    <xf numFmtId="0" fontId="14" fillId="7" borderId="2" xfId="2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0" fillId="0" borderId="0" xfId="0" applyNumberFormat="1">
      <alignment vertical="center"/>
    </xf>
    <xf numFmtId="14" fontId="14" fillId="7" borderId="2" xfId="2" applyNumberFormat="1" applyBorder="1" applyAlignment="1">
      <alignment horizontal="center" vertical="center"/>
    </xf>
    <xf numFmtId="14" fontId="16" fillId="7" borderId="2" xfId="2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14" fontId="1" fillId="0" borderId="9" xfId="0" applyNumberFormat="1" applyFont="1" applyBorder="1" applyAlignment="1">
      <alignment horizontal="center" vertical="center"/>
    </xf>
  </cellXfs>
  <cellStyles count="3">
    <cellStyle name="Buena" xfId="1" builtinId="26"/>
    <cellStyle name="Incorrecto" xfId="2" builtinId="27"/>
    <cellStyle name="Normal" xfId="0" builtinId="0"/>
  </cellStyles>
  <dxfs count="14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48319"/>
  <sheetViews>
    <sheetView tabSelected="1" view="pageBreakPreview" zoomScale="85" zoomScaleNormal="130" zoomScaleSheetLayoutView="85" workbookViewId="0">
      <pane ySplit="1" topLeftCell="A2" activePane="bottomLeft" state="frozen"/>
      <selection activeCell="D1" sqref="D1"/>
      <selection pane="bottomLeft" activeCell="D10" sqref="D10"/>
    </sheetView>
  </sheetViews>
  <sheetFormatPr baseColWidth="10" defaultColWidth="9.28515625" defaultRowHeight="30" customHeight="1" x14ac:dyDescent="0.2"/>
  <cols>
    <col min="1" max="1" width="2.7109375" style="28" customWidth="1"/>
    <col min="2" max="2" width="9.28515625" style="28" customWidth="1"/>
    <col min="3" max="3" width="14.28515625" style="28" bestFit="1" customWidth="1"/>
    <col min="4" max="4" width="22.42578125" style="28" bestFit="1" customWidth="1"/>
    <col min="5" max="5" width="13" style="74" hidden="1" customWidth="1"/>
    <col min="6" max="6" width="21.28515625" style="11" bestFit="1" customWidth="1"/>
    <col min="7" max="7" width="25.42578125" style="28" customWidth="1"/>
    <col min="8" max="8" width="12" style="28" customWidth="1"/>
    <col min="9" max="9" width="18" style="28" bestFit="1" customWidth="1"/>
    <col min="10" max="10" width="16.85546875" style="28" bestFit="1" customWidth="1"/>
    <col min="11" max="11" width="16.140625" style="28" bestFit="1" customWidth="1"/>
    <col min="12" max="13" width="6.5703125" style="28" customWidth="1"/>
    <col min="14" max="14" width="19.7109375" style="45" bestFit="1" customWidth="1"/>
    <col min="15" max="15" width="24" style="51" bestFit="1" customWidth="1"/>
    <col min="16" max="16" width="16.85546875" style="51" customWidth="1"/>
    <col min="17" max="17" width="32" style="28" bestFit="1" customWidth="1"/>
    <col min="18" max="18" width="20.5703125" style="11" customWidth="1"/>
    <col min="19" max="19" width="28.5703125" style="11" customWidth="1"/>
    <col min="20" max="20" width="17.42578125" style="11" customWidth="1"/>
    <col min="21" max="21" width="21.7109375" style="28" customWidth="1"/>
    <col min="22" max="22" width="20.42578125" style="28" customWidth="1"/>
    <col min="23" max="23" width="16.7109375" style="28" customWidth="1"/>
    <col min="24" max="24" width="18" style="28" customWidth="1"/>
    <col min="25" max="25" width="10.7109375" style="28" customWidth="1"/>
    <col min="26" max="26" width="33.28515625" style="41" bestFit="1" customWidth="1"/>
    <col min="27" max="27" width="16.7109375" style="28" bestFit="1" customWidth="1"/>
    <col min="28" max="28" width="20.42578125" style="28" bestFit="1" customWidth="1"/>
    <col min="29" max="33" width="9.28515625" style="32"/>
    <col min="34" max="34" width="18" style="32" customWidth="1"/>
    <col min="35" max="37" width="12.28515625" style="32" bestFit="1" customWidth="1"/>
    <col min="38" max="16384" width="9.28515625" style="32"/>
  </cols>
  <sheetData>
    <row r="1" spans="1:37" s="4" customFormat="1" ht="39.950000000000003" customHeight="1" x14ac:dyDescent="0.2">
      <c r="A1" s="1"/>
      <c r="B1" s="62" t="s">
        <v>330</v>
      </c>
      <c r="C1" s="62"/>
      <c r="D1" s="62"/>
      <c r="E1" s="70"/>
      <c r="F1" s="63"/>
      <c r="G1" s="64"/>
      <c r="H1" s="65"/>
      <c r="I1" s="64"/>
      <c r="J1" s="64"/>
      <c r="K1" s="66"/>
      <c r="L1" s="1"/>
      <c r="M1" s="1"/>
      <c r="N1" s="42"/>
      <c r="O1" s="47"/>
      <c r="P1" s="47"/>
      <c r="Q1" s="1"/>
      <c r="R1" s="2"/>
      <c r="S1" s="1"/>
      <c r="T1" s="2"/>
      <c r="U1" s="3"/>
      <c r="V1" s="5">
        <f ca="1">TODAY()</f>
        <v>46225</v>
      </c>
      <c r="W1" s="6"/>
      <c r="X1" s="1"/>
      <c r="Y1" s="1"/>
      <c r="Z1" s="1"/>
      <c r="AA1" s="3"/>
      <c r="AB1" s="3"/>
    </row>
    <row r="2" spans="1:37" s="4" customFormat="1" ht="21.6" customHeight="1" x14ac:dyDescent="0.2">
      <c r="A2" s="1"/>
      <c r="B2" s="67" t="s">
        <v>295</v>
      </c>
      <c r="C2" s="68" t="s">
        <v>0</v>
      </c>
      <c r="D2" s="66"/>
      <c r="E2" s="71"/>
      <c r="F2" s="66"/>
      <c r="G2" s="64"/>
      <c r="H2" s="65"/>
      <c r="I2" s="64"/>
      <c r="J2" s="64"/>
      <c r="K2" s="64"/>
      <c r="L2" s="1"/>
      <c r="M2" s="1"/>
      <c r="N2" s="42"/>
      <c r="O2" s="47"/>
      <c r="P2" s="47"/>
      <c r="Q2" s="1"/>
      <c r="R2" s="2"/>
      <c r="S2" s="1"/>
      <c r="T2" s="2"/>
      <c r="U2" s="3"/>
      <c r="V2" s="7"/>
      <c r="W2" s="8"/>
      <c r="X2" s="1"/>
      <c r="Y2" s="1"/>
      <c r="Z2" s="1"/>
      <c r="AA2" s="3"/>
      <c r="AB2" s="3"/>
    </row>
    <row r="3" spans="1:37" s="4" customFormat="1" ht="17.25" customHeight="1" x14ac:dyDescent="0.2">
      <c r="A3" s="1"/>
      <c r="B3" s="67"/>
      <c r="C3" s="68" t="s">
        <v>297</v>
      </c>
      <c r="D3" s="66"/>
      <c r="E3" s="71"/>
      <c r="F3" s="66"/>
      <c r="G3" s="64"/>
      <c r="H3" s="65"/>
      <c r="I3" s="64"/>
      <c r="J3" s="64"/>
      <c r="K3" s="64"/>
      <c r="L3" s="1"/>
      <c r="M3" s="1"/>
      <c r="N3" s="42"/>
      <c r="O3" s="47"/>
      <c r="P3" s="47"/>
      <c r="Q3" s="1"/>
      <c r="R3" s="2"/>
      <c r="S3" s="1"/>
      <c r="T3" s="2"/>
      <c r="U3" s="3"/>
      <c r="V3" s="7"/>
      <c r="W3" s="8"/>
      <c r="X3" s="1"/>
      <c r="Y3" s="1"/>
      <c r="Z3" s="1"/>
      <c r="AA3" s="3"/>
      <c r="AB3" s="3"/>
    </row>
    <row r="4" spans="1:37" s="4" customFormat="1" ht="17.25" customHeight="1" x14ac:dyDescent="0.2">
      <c r="A4" s="1"/>
      <c r="B4" s="67"/>
      <c r="C4" s="68" t="s">
        <v>329</v>
      </c>
      <c r="D4" s="66"/>
      <c r="E4" s="71"/>
      <c r="F4" s="66"/>
      <c r="G4" s="64"/>
      <c r="H4" s="65"/>
      <c r="I4" s="64"/>
      <c r="J4" s="64"/>
      <c r="K4" s="64"/>
      <c r="L4" s="1"/>
      <c r="M4" s="1"/>
      <c r="N4" s="42"/>
      <c r="O4" s="47"/>
      <c r="P4" s="47"/>
      <c r="Q4" s="1"/>
      <c r="R4" s="2"/>
      <c r="S4" s="1"/>
      <c r="T4" s="2"/>
      <c r="U4" s="3"/>
      <c r="V4" s="7"/>
      <c r="W4" s="8"/>
      <c r="X4" s="1"/>
      <c r="Y4" s="1"/>
      <c r="Z4" s="1"/>
      <c r="AA4" s="3"/>
      <c r="AB4" s="3"/>
    </row>
    <row r="5" spans="1:37" s="4" customFormat="1" ht="15" customHeight="1" x14ac:dyDescent="0.2">
      <c r="A5" s="1"/>
      <c r="B5" s="1"/>
      <c r="C5" s="81" t="s">
        <v>358</v>
      </c>
      <c r="D5" s="82">
        <v>46225</v>
      </c>
      <c r="E5" s="72"/>
      <c r="F5" s="2"/>
      <c r="G5" s="1"/>
      <c r="H5" s="1"/>
      <c r="I5" s="9"/>
      <c r="J5" s="10"/>
      <c r="K5" s="1"/>
      <c r="L5" s="1"/>
      <c r="M5" s="1"/>
      <c r="N5" s="42"/>
      <c r="O5" s="47"/>
      <c r="P5" s="47"/>
      <c r="Q5" s="12" t="s">
        <v>1</v>
      </c>
      <c r="R5" s="13"/>
      <c r="S5" s="13"/>
      <c r="T5" s="14"/>
      <c r="U5" s="1"/>
      <c r="V5" s="1"/>
      <c r="W5" s="1"/>
      <c r="X5" s="1"/>
      <c r="Y5" s="1"/>
      <c r="Z5" s="1"/>
      <c r="AA5" s="1"/>
      <c r="AB5" s="1"/>
    </row>
    <row r="6" spans="1:37" s="15" customFormat="1" ht="19.899999999999999" customHeight="1" x14ac:dyDescent="0.2">
      <c r="A6" s="11"/>
      <c r="B6" s="56" t="s">
        <v>2</v>
      </c>
      <c r="C6" s="57" t="s">
        <v>3</v>
      </c>
      <c r="D6" s="57" t="s">
        <v>4</v>
      </c>
      <c r="E6" s="73" t="s">
        <v>5</v>
      </c>
      <c r="F6" s="56" t="s">
        <v>6</v>
      </c>
      <c r="G6" s="56" t="s">
        <v>7</v>
      </c>
      <c r="H6" s="56" t="s">
        <v>8</v>
      </c>
      <c r="I6" s="56" t="s">
        <v>9</v>
      </c>
      <c r="J6" s="56" t="s">
        <v>10</v>
      </c>
      <c r="K6" s="17" t="s">
        <v>11</v>
      </c>
      <c r="L6" s="18" t="s">
        <v>12</v>
      </c>
      <c r="M6" s="17" t="s">
        <v>13</v>
      </c>
      <c r="N6" s="46" t="s">
        <v>14</v>
      </c>
      <c r="O6" s="48" t="s">
        <v>15</v>
      </c>
      <c r="P6" s="48" t="s">
        <v>16</v>
      </c>
      <c r="Q6" s="58" t="s">
        <v>17</v>
      </c>
      <c r="R6" s="59" t="s">
        <v>18</v>
      </c>
      <c r="S6" s="59" t="s">
        <v>19</v>
      </c>
      <c r="T6" s="60" t="s">
        <v>20</v>
      </c>
      <c r="U6" s="56" t="s">
        <v>21</v>
      </c>
      <c r="V6" s="56" t="s">
        <v>22</v>
      </c>
      <c r="W6" s="56" t="s">
        <v>23</v>
      </c>
      <c r="X6" s="56" t="s">
        <v>24</v>
      </c>
      <c r="Y6" s="56" t="s">
        <v>25</v>
      </c>
      <c r="Z6" s="53" t="s">
        <v>26</v>
      </c>
      <c r="AE6" s="16"/>
    </row>
    <row r="7" spans="1:37" s="26" customFormat="1" ht="30" customHeight="1" x14ac:dyDescent="0.2">
      <c r="A7" s="19"/>
      <c r="B7" s="20">
        <v>1</v>
      </c>
      <c r="C7" s="23" t="str">
        <f t="shared" ref="C7:C66" ca="1" si="0">+IF(D7&gt;$V$1,"APROBADA","VENCIDA")</f>
        <v>APROBADA</v>
      </c>
      <c r="D7" s="52">
        <v>46599</v>
      </c>
      <c r="E7" s="69" t="str">
        <f t="shared" ref="E7:E58" ca="1" si="1">+IF(($V$1-D7)/365&gt;0,($V$1-D7)/365,"N/A")</f>
        <v>N/A</v>
      </c>
      <c r="F7" s="21" t="s">
        <v>27</v>
      </c>
      <c r="G7" s="22" t="s">
        <v>28</v>
      </c>
      <c r="H7" s="22" t="s">
        <v>29</v>
      </c>
      <c r="I7" s="22" t="s">
        <v>30</v>
      </c>
      <c r="J7" s="22" t="s">
        <v>31</v>
      </c>
      <c r="K7" s="22" t="s">
        <v>32</v>
      </c>
      <c r="L7" s="22" t="s">
        <v>33</v>
      </c>
      <c r="M7" s="22" t="s">
        <v>34</v>
      </c>
      <c r="N7" s="43">
        <v>60</v>
      </c>
      <c r="O7" s="49">
        <v>2</v>
      </c>
      <c r="P7" s="49">
        <v>0.75</v>
      </c>
      <c r="Q7" s="22" t="s">
        <v>35</v>
      </c>
      <c r="R7" s="21" t="s">
        <v>36</v>
      </c>
      <c r="S7" s="21" t="s">
        <v>37</v>
      </c>
      <c r="T7" s="21" t="s">
        <v>27</v>
      </c>
      <c r="U7" s="22" t="s">
        <v>38</v>
      </c>
      <c r="V7" s="22" t="s">
        <v>38</v>
      </c>
      <c r="W7" s="22">
        <v>292</v>
      </c>
      <c r="X7" s="22">
        <v>346</v>
      </c>
      <c r="Y7" s="25" t="s">
        <v>289</v>
      </c>
      <c r="Z7" s="54" t="s">
        <v>39</v>
      </c>
      <c r="AB7" s="78">
        <f ca="1">+($V$1-D7)/365</f>
        <v>-1.0246575342465754</v>
      </c>
      <c r="AD7" s="19"/>
      <c r="AE7" s="27"/>
    </row>
    <row r="8" spans="1:37" ht="30" customHeight="1" x14ac:dyDescent="0.2">
      <c r="B8" s="29">
        <v>2</v>
      </c>
      <c r="C8" s="23" t="str">
        <f t="shared" ca="1" si="0"/>
        <v>APROBADA</v>
      </c>
      <c r="D8" s="52">
        <v>47230</v>
      </c>
      <c r="E8" s="69" t="str">
        <f t="shared" ca="1" si="1"/>
        <v>N/A</v>
      </c>
      <c r="F8" s="30" t="s">
        <v>40</v>
      </c>
      <c r="G8" s="23" t="s">
        <v>41</v>
      </c>
      <c r="H8" s="23" t="s">
        <v>29</v>
      </c>
      <c r="I8" s="23" t="s">
        <v>42</v>
      </c>
      <c r="J8" s="23" t="s">
        <v>43</v>
      </c>
      <c r="K8" s="23" t="s">
        <v>44</v>
      </c>
      <c r="L8" s="23" t="s">
        <v>33</v>
      </c>
      <c r="M8" s="23" t="s">
        <v>45</v>
      </c>
      <c r="N8" s="44">
        <v>64</v>
      </c>
      <c r="O8" s="50">
        <v>3.55</v>
      </c>
      <c r="P8" s="50">
        <v>0.745</v>
      </c>
      <c r="Q8" s="23" t="s">
        <v>35</v>
      </c>
      <c r="R8" s="21" t="s">
        <v>36</v>
      </c>
      <c r="S8" s="30" t="s">
        <v>37</v>
      </c>
      <c r="T8" s="30" t="s">
        <v>46</v>
      </c>
      <c r="U8" s="23" t="s">
        <v>38</v>
      </c>
      <c r="V8" s="23" t="s">
        <v>47</v>
      </c>
      <c r="W8" s="23">
        <v>201</v>
      </c>
      <c r="X8" s="23">
        <v>222</v>
      </c>
      <c r="Y8" s="31" t="s">
        <v>387</v>
      </c>
      <c r="Z8" s="41" t="s">
        <v>39</v>
      </c>
      <c r="AB8" s="78">
        <f t="shared" ref="AB8:AB53" ca="1" si="2">+($V$1-D8)/365</f>
        <v>-2.7534246575342465</v>
      </c>
      <c r="AE8" s="33"/>
      <c r="AF8" s="28"/>
      <c r="AG8" s="28"/>
      <c r="AH8" s="28"/>
      <c r="AI8" s="28"/>
      <c r="AJ8" s="28"/>
      <c r="AK8" s="28"/>
    </row>
    <row r="9" spans="1:37" ht="30" customHeight="1" x14ac:dyDescent="0.2">
      <c r="B9" s="29">
        <v>8</v>
      </c>
      <c r="C9" s="23" t="str">
        <f t="shared" ca="1" si="0"/>
        <v>APROBADA</v>
      </c>
      <c r="D9" s="52">
        <v>46307</v>
      </c>
      <c r="E9" s="69" t="str">
        <f t="shared" ca="1" si="1"/>
        <v>N/A</v>
      </c>
      <c r="F9" s="30" t="s">
        <v>40</v>
      </c>
      <c r="G9" s="23" t="s">
        <v>57</v>
      </c>
      <c r="H9" s="23" t="s">
        <v>29</v>
      </c>
      <c r="I9" s="23" t="s">
        <v>58</v>
      </c>
      <c r="J9" s="23" t="s">
        <v>59</v>
      </c>
      <c r="K9" s="23" t="s">
        <v>44</v>
      </c>
      <c r="L9" s="23" t="s">
        <v>33</v>
      </c>
      <c r="M9" s="23" t="s">
        <v>60</v>
      </c>
      <c r="N9" s="44">
        <v>64</v>
      </c>
      <c r="O9" s="50">
        <v>2.133</v>
      </c>
      <c r="P9" s="50">
        <v>0.94</v>
      </c>
      <c r="Q9" s="23" t="s">
        <v>35</v>
      </c>
      <c r="R9" s="21" t="s">
        <v>36</v>
      </c>
      <c r="S9" s="30" t="s">
        <v>61</v>
      </c>
      <c r="T9" s="30" t="s">
        <v>46</v>
      </c>
      <c r="U9" s="23" t="s">
        <v>38</v>
      </c>
      <c r="V9" s="23" t="s">
        <v>47</v>
      </c>
      <c r="W9" s="23">
        <v>404</v>
      </c>
      <c r="X9" s="23">
        <v>478</v>
      </c>
      <c r="Y9" s="31" t="s">
        <v>62</v>
      </c>
      <c r="Z9" s="41" t="s">
        <v>39</v>
      </c>
      <c r="AB9" s="78">
        <f t="shared" ca="1" si="2"/>
        <v>-0.22465753424657534</v>
      </c>
      <c r="AD9" s="28"/>
      <c r="AE9" s="33"/>
      <c r="AF9" s="28"/>
      <c r="AG9" s="28"/>
      <c r="AH9" s="28"/>
      <c r="AI9" s="28"/>
      <c r="AJ9" s="28"/>
      <c r="AK9" s="28"/>
    </row>
    <row r="10" spans="1:37" ht="30" customHeight="1" x14ac:dyDescent="0.2">
      <c r="B10" s="20">
        <v>9</v>
      </c>
      <c r="C10" s="23" t="str">
        <f t="shared" ca="1" si="0"/>
        <v>APROBADA</v>
      </c>
      <c r="D10" s="52">
        <v>46840</v>
      </c>
      <c r="E10" s="69" t="str">
        <f t="shared" ca="1" si="1"/>
        <v>N/A</v>
      </c>
      <c r="F10" s="30" t="s">
        <v>27</v>
      </c>
      <c r="G10" s="23" t="s">
        <v>63</v>
      </c>
      <c r="H10" s="23" t="s">
        <v>29</v>
      </c>
      <c r="I10" s="23" t="s">
        <v>42</v>
      </c>
      <c r="J10" s="23" t="s">
        <v>43</v>
      </c>
      <c r="K10" s="23" t="s">
        <v>44</v>
      </c>
      <c r="L10" s="23" t="s">
        <v>33</v>
      </c>
      <c r="M10" s="23" t="s">
        <v>45</v>
      </c>
      <c r="N10" s="44">
        <v>48</v>
      </c>
      <c r="O10" s="50">
        <v>2</v>
      </c>
      <c r="P10" s="50">
        <v>0.78</v>
      </c>
      <c r="Q10" s="23" t="s">
        <v>35</v>
      </c>
      <c r="R10" s="21" t="s">
        <v>36</v>
      </c>
      <c r="S10" s="21" t="s">
        <v>37</v>
      </c>
      <c r="T10" s="30" t="s">
        <v>27</v>
      </c>
      <c r="U10" s="23" t="s">
        <v>38</v>
      </c>
      <c r="V10" s="23" t="s">
        <v>38</v>
      </c>
      <c r="W10" s="23">
        <v>123</v>
      </c>
      <c r="X10" s="23">
        <v>135</v>
      </c>
      <c r="Y10" s="31" t="s">
        <v>321</v>
      </c>
      <c r="Z10" s="41" t="s">
        <v>39</v>
      </c>
      <c r="AB10" s="78">
        <f t="shared" ca="1" si="2"/>
        <v>-1.6849315068493151</v>
      </c>
      <c r="AD10" s="28"/>
      <c r="AE10" s="33"/>
    </row>
    <row r="11" spans="1:37" ht="30" customHeight="1" x14ac:dyDescent="0.2">
      <c r="B11" s="29">
        <v>10</v>
      </c>
      <c r="C11" s="23" t="str">
        <f t="shared" ca="1" si="0"/>
        <v>VENCIDA</v>
      </c>
      <c r="D11" s="52">
        <v>45146</v>
      </c>
      <c r="E11" s="69">
        <f t="shared" ca="1" si="1"/>
        <v>2.956164383561644</v>
      </c>
      <c r="F11" s="30" t="s">
        <v>27</v>
      </c>
      <c r="G11" s="23" t="s">
        <v>64</v>
      </c>
      <c r="H11" s="23" t="s">
        <v>29</v>
      </c>
      <c r="I11" s="23" t="s">
        <v>58</v>
      </c>
      <c r="J11" s="23" t="s">
        <v>59</v>
      </c>
      <c r="K11" s="23" t="s">
        <v>65</v>
      </c>
      <c r="L11" s="23" t="s">
        <v>33</v>
      </c>
      <c r="M11" s="23" t="s">
        <v>45</v>
      </c>
      <c r="N11" s="44">
        <v>68</v>
      </c>
      <c r="O11" s="50">
        <v>2</v>
      </c>
      <c r="P11" s="50">
        <v>0.82</v>
      </c>
      <c r="Q11" s="23" t="s">
        <v>35</v>
      </c>
      <c r="R11" s="21" t="s">
        <v>36</v>
      </c>
      <c r="S11" s="21" t="s">
        <v>37</v>
      </c>
      <c r="T11" s="30" t="s">
        <v>27</v>
      </c>
      <c r="U11" s="23" t="s">
        <v>38</v>
      </c>
      <c r="V11" s="23" t="s">
        <v>38</v>
      </c>
      <c r="W11" s="23">
        <v>7770</v>
      </c>
      <c r="X11" s="23">
        <v>455</v>
      </c>
      <c r="Y11" s="31" t="s">
        <v>66</v>
      </c>
      <c r="Z11" s="41" t="s">
        <v>39</v>
      </c>
      <c r="AB11" s="78">
        <f t="shared" ca="1" si="2"/>
        <v>2.956164383561644</v>
      </c>
      <c r="AE11" s="33"/>
    </row>
    <row r="12" spans="1:37" ht="30" customHeight="1" x14ac:dyDescent="0.2">
      <c r="B12" s="20">
        <v>11</v>
      </c>
      <c r="C12" s="23" t="str">
        <f t="shared" ca="1" si="0"/>
        <v>VENCIDA</v>
      </c>
      <c r="D12" s="52">
        <v>46223</v>
      </c>
      <c r="E12" s="69">
        <f t="shared" ca="1" si="1"/>
        <v>5.4794520547945206E-3</v>
      </c>
      <c r="F12" s="30" t="s">
        <v>67</v>
      </c>
      <c r="G12" s="23" t="s">
        <v>68</v>
      </c>
      <c r="H12" s="23" t="s">
        <v>29</v>
      </c>
      <c r="I12" s="23" t="s">
        <v>42</v>
      </c>
      <c r="J12" s="23" t="s">
        <v>43</v>
      </c>
      <c r="K12" s="23" t="s">
        <v>44</v>
      </c>
      <c r="L12" s="23" t="s">
        <v>33</v>
      </c>
      <c r="M12" s="23" t="s">
        <v>69</v>
      </c>
      <c r="N12" s="44">
        <v>53.4</v>
      </c>
      <c r="O12" s="50">
        <v>2.6659999999999999</v>
      </c>
      <c r="P12" s="50">
        <v>0.77</v>
      </c>
      <c r="Q12" s="23" t="s">
        <v>35</v>
      </c>
      <c r="R12" s="21" t="s">
        <v>36</v>
      </c>
      <c r="S12" s="30" t="s">
        <v>70</v>
      </c>
      <c r="T12" s="30" t="s">
        <v>71</v>
      </c>
      <c r="U12" s="23" t="s">
        <v>38</v>
      </c>
      <c r="V12" s="23" t="s">
        <v>38</v>
      </c>
      <c r="W12" s="23">
        <v>249</v>
      </c>
      <c r="X12" s="23">
        <v>310</v>
      </c>
      <c r="Y12" s="31" t="s">
        <v>72</v>
      </c>
      <c r="Z12" s="41" t="s">
        <v>39</v>
      </c>
      <c r="AB12" s="78">
        <f t="shared" ca="1" si="2"/>
        <v>5.4794520547945206E-3</v>
      </c>
      <c r="AD12" s="28"/>
      <c r="AE12" s="33"/>
    </row>
    <row r="13" spans="1:37" ht="30" customHeight="1" x14ac:dyDescent="0.2">
      <c r="B13" s="20">
        <v>13</v>
      </c>
      <c r="C13" s="23" t="str">
        <f t="shared" ca="1" si="0"/>
        <v>VENCIDA</v>
      </c>
      <c r="D13" s="52">
        <v>45137</v>
      </c>
      <c r="E13" s="69">
        <f t="shared" ca="1" si="1"/>
        <v>2.9808219178082194</v>
      </c>
      <c r="F13" s="30" t="s">
        <v>67</v>
      </c>
      <c r="G13" s="23" t="s">
        <v>76</v>
      </c>
      <c r="H13" s="23" t="s">
        <v>29</v>
      </c>
      <c r="I13" s="23" t="s">
        <v>77</v>
      </c>
      <c r="J13" s="23" t="s">
        <v>78</v>
      </c>
      <c r="K13" s="23" t="s">
        <v>79</v>
      </c>
      <c r="L13" s="23" t="s">
        <v>33</v>
      </c>
      <c r="M13" s="23" t="s">
        <v>80</v>
      </c>
      <c r="N13" s="44">
        <v>82.5</v>
      </c>
      <c r="O13" s="50">
        <v>1.5</v>
      </c>
      <c r="P13" s="50">
        <v>1.4</v>
      </c>
      <c r="Q13" s="23" t="s">
        <v>35</v>
      </c>
      <c r="R13" s="21" t="s">
        <v>36</v>
      </c>
      <c r="S13" s="30" t="s">
        <v>53</v>
      </c>
      <c r="T13" s="30" t="s">
        <v>71</v>
      </c>
      <c r="U13" s="23" t="s">
        <v>81</v>
      </c>
      <c r="V13" s="23" t="s">
        <v>82</v>
      </c>
      <c r="W13" s="23">
        <v>7470</v>
      </c>
      <c r="X13" s="23">
        <v>429</v>
      </c>
      <c r="Y13" s="31" t="s">
        <v>75</v>
      </c>
      <c r="Z13" s="41" t="s">
        <v>56</v>
      </c>
      <c r="AB13" s="78">
        <f t="shared" ca="1" si="2"/>
        <v>2.9808219178082194</v>
      </c>
      <c r="AE13" s="33"/>
    </row>
    <row r="14" spans="1:37" ht="30" customHeight="1" x14ac:dyDescent="0.2">
      <c r="B14" s="29">
        <v>17</v>
      </c>
      <c r="C14" s="23" t="str">
        <f t="shared" ca="1" si="0"/>
        <v>APROBADA</v>
      </c>
      <c r="D14" s="52">
        <v>46306</v>
      </c>
      <c r="E14" s="69" t="str">
        <f t="shared" ca="1" si="1"/>
        <v>N/A</v>
      </c>
      <c r="F14" s="30" t="s">
        <v>40</v>
      </c>
      <c r="G14" s="23" t="s">
        <v>83</v>
      </c>
      <c r="H14" s="23" t="s">
        <v>29</v>
      </c>
      <c r="I14" s="23" t="s">
        <v>42</v>
      </c>
      <c r="J14" s="23" t="s">
        <v>43</v>
      </c>
      <c r="K14" s="23" t="s">
        <v>32</v>
      </c>
      <c r="L14" s="23" t="s">
        <v>33</v>
      </c>
      <c r="M14" s="23" t="s">
        <v>60</v>
      </c>
      <c r="N14" s="44">
        <v>64</v>
      </c>
      <c r="O14" s="50">
        <v>1.7769999999999999</v>
      </c>
      <c r="P14" s="50">
        <v>0.745</v>
      </c>
      <c r="Q14" s="23" t="s">
        <v>35</v>
      </c>
      <c r="R14" s="21" t="s">
        <v>36</v>
      </c>
      <c r="S14" s="30" t="s">
        <v>37</v>
      </c>
      <c r="T14" s="30" t="s">
        <v>46</v>
      </c>
      <c r="U14" s="23" t="s">
        <v>38</v>
      </c>
      <c r="V14" s="23" t="s">
        <v>47</v>
      </c>
      <c r="W14" s="23">
        <v>399</v>
      </c>
      <c r="X14" s="23">
        <v>473</v>
      </c>
      <c r="Y14" s="31" t="s">
        <v>62</v>
      </c>
      <c r="Z14" s="41" t="s">
        <v>39</v>
      </c>
      <c r="AB14" s="78">
        <f t="shared" ca="1" si="2"/>
        <v>-0.22191780821917809</v>
      </c>
      <c r="AE14" s="33"/>
      <c r="AF14" s="28"/>
      <c r="AG14" s="28"/>
      <c r="AH14" s="28"/>
      <c r="AI14" s="28"/>
      <c r="AJ14" s="28"/>
      <c r="AK14" s="28"/>
    </row>
    <row r="15" spans="1:37" s="34" customFormat="1" ht="30" customHeight="1" x14ac:dyDescent="0.2">
      <c r="A15" s="28"/>
      <c r="B15" s="29">
        <v>21</v>
      </c>
      <c r="C15" s="23" t="str">
        <f t="shared" ca="1" si="0"/>
        <v>APROBADA</v>
      </c>
      <c r="D15" s="52">
        <v>46671</v>
      </c>
      <c r="E15" s="69" t="str">
        <f t="shared" ca="1" si="1"/>
        <v>N/A</v>
      </c>
      <c r="F15" s="30" t="s">
        <v>108</v>
      </c>
      <c r="G15" s="23" t="s">
        <v>304</v>
      </c>
      <c r="H15" s="23" t="s">
        <v>29</v>
      </c>
      <c r="I15" s="23" t="s">
        <v>58</v>
      </c>
      <c r="J15" s="23" t="s">
        <v>59</v>
      </c>
      <c r="K15" s="37" t="s">
        <v>51</v>
      </c>
      <c r="L15" s="23" t="s">
        <v>85</v>
      </c>
      <c r="M15" s="23" t="s">
        <v>103</v>
      </c>
      <c r="N15" s="44">
        <v>84</v>
      </c>
      <c r="O15" s="50">
        <v>2</v>
      </c>
      <c r="P15" s="50">
        <v>0.92500000000000004</v>
      </c>
      <c r="Q15" s="23" t="s">
        <v>35</v>
      </c>
      <c r="R15" s="30" t="s">
        <v>36</v>
      </c>
      <c r="S15" s="30" t="s">
        <v>292</v>
      </c>
      <c r="T15" s="30" t="s">
        <v>108</v>
      </c>
      <c r="U15" s="23" t="s">
        <v>94</v>
      </c>
      <c r="V15" s="24" t="s">
        <v>254</v>
      </c>
      <c r="W15" s="23">
        <v>375</v>
      </c>
      <c r="X15" s="23">
        <v>450</v>
      </c>
      <c r="Y15" s="31" t="s">
        <v>303</v>
      </c>
      <c r="Z15" s="41" t="s">
        <v>56</v>
      </c>
      <c r="AA15" s="28"/>
      <c r="AB15" s="78">
        <f t="shared" ca="1" si="2"/>
        <v>-1.2219178082191782</v>
      </c>
      <c r="AE15" s="35"/>
      <c r="AF15" s="32"/>
      <c r="AG15" s="32"/>
      <c r="AH15" s="32"/>
      <c r="AI15" s="32"/>
      <c r="AJ15" s="32"/>
      <c r="AK15" s="32"/>
    </row>
    <row r="16" spans="1:37" s="34" customFormat="1" ht="30" customHeight="1" x14ac:dyDescent="0.2">
      <c r="A16" s="28"/>
      <c r="B16" s="20">
        <v>22</v>
      </c>
      <c r="C16" s="23" t="str">
        <f t="shared" ca="1" si="0"/>
        <v>APROBADA</v>
      </c>
      <c r="D16" s="52">
        <v>46599</v>
      </c>
      <c r="E16" s="69" t="str">
        <f t="shared" ca="1" si="1"/>
        <v>N/A</v>
      </c>
      <c r="F16" s="30" t="s">
        <v>27</v>
      </c>
      <c r="G16" s="23" t="s">
        <v>290</v>
      </c>
      <c r="H16" s="23" t="s">
        <v>29</v>
      </c>
      <c r="I16" s="23" t="s">
        <v>30</v>
      </c>
      <c r="J16" s="23" t="s">
        <v>31</v>
      </c>
      <c r="K16" s="23" t="s">
        <v>32</v>
      </c>
      <c r="L16" s="23" t="s">
        <v>33</v>
      </c>
      <c r="M16" s="23" t="s">
        <v>34</v>
      </c>
      <c r="N16" s="44">
        <v>60</v>
      </c>
      <c r="O16" s="50">
        <v>1.333</v>
      </c>
      <c r="P16" s="50">
        <v>0.7</v>
      </c>
      <c r="Q16" s="23" t="s">
        <v>35</v>
      </c>
      <c r="R16" s="21" t="s">
        <v>36</v>
      </c>
      <c r="S16" s="21" t="s">
        <v>37</v>
      </c>
      <c r="T16" s="30" t="s">
        <v>27</v>
      </c>
      <c r="U16" s="23" t="s">
        <v>38</v>
      </c>
      <c r="V16" s="23" t="s">
        <v>38</v>
      </c>
      <c r="W16" s="23">
        <v>293</v>
      </c>
      <c r="X16" s="23">
        <v>347</v>
      </c>
      <c r="Y16" s="31" t="s">
        <v>289</v>
      </c>
      <c r="Z16" s="41" t="s">
        <v>39</v>
      </c>
      <c r="AA16" s="28"/>
      <c r="AB16" s="78">
        <f t="shared" ca="1" si="2"/>
        <v>-1.0246575342465754</v>
      </c>
      <c r="AE16" s="35"/>
      <c r="AF16" s="32"/>
      <c r="AG16" s="32"/>
      <c r="AH16" s="32"/>
      <c r="AI16" s="32"/>
      <c r="AJ16" s="32"/>
      <c r="AK16" s="32"/>
    </row>
    <row r="17" spans="2:37" ht="30" customHeight="1" x14ac:dyDescent="0.2">
      <c r="B17" s="29">
        <v>27</v>
      </c>
      <c r="C17" s="23" t="str">
        <f t="shared" ca="1" si="0"/>
        <v>VENCIDA</v>
      </c>
      <c r="D17" s="79">
        <v>45137</v>
      </c>
      <c r="E17" s="69">
        <f t="shared" ca="1" si="1"/>
        <v>2.9808219178082194</v>
      </c>
      <c r="F17" s="30" t="s">
        <v>67</v>
      </c>
      <c r="G17" s="23" t="s">
        <v>89</v>
      </c>
      <c r="H17" s="23" t="s">
        <v>29</v>
      </c>
      <c r="I17" s="23" t="s">
        <v>42</v>
      </c>
      <c r="J17" s="23" t="s">
        <v>43</v>
      </c>
      <c r="K17" s="23" t="s">
        <v>44</v>
      </c>
      <c r="L17" s="23" t="s">
        <v>33</v>
      </c>
      <c r="M17" s="23" t="s">
        <v>69</v>
      </c>
      <c r="N17" s="44">
        <v>53.4</v>
      </c>
      <c r="O17" s="50">
        <v>3.56</v>
      </c>
      <c r="P17" s="50">
        <v>0.75</v>
      </c>
      <c r="Q17" s="23" t="s">
        <v>35</v>
      </c>
      <c r="R17" s="21" t="s">
        <v>36</v>
      </c>
      <c r="S17" s="30" t="s">
        <v>37</v>
      </c>
      <c r="T17" s="30" t="s">
        <v>71</v>
      </c>
      <c r="U17" s="23" t="s">
        <v>38</v>
      </c>
      <c r="V17" s="23" t="s">
        <v>38</v>
      </c>
      <c r="W17" s="23">
        <v>7473</v>
      </c>
      <c r="X17" s="23">
        <v>428</v>
      </c>
      <c r="Y17" s="31" t="s">
        <v>75</v>
      </c>
      <c r="Z17" s="41" t="s">
        <v>39</v>
      </c>
      <c r="AB17" s="78">
        <f t="shared" ca="1" si="2"/>
        <v>2.9808219178082194</v>
      </c>
      <c r="AE17" s="33"/>
    </row>
    <row r="18" spans="2:37" ht="30" customHeight="1" x14ac:dyDescent="0.2">
      <c r="B18" s="29">
        <v>29</v>
      </c>
      <c r="C18" s="23" t="str">
        <f t="shared" ca="1" si="0"/>
        <v>APROBADA</v>
      </c>
      <c r="D18" s="52">
        <v>47033</v>
      </c>
      <c r="E18" s="69" t="str">
        <f t="shared" ca="1" si="1"/>
        <v>N/A</v>
      </c>
      <c r="F18" s="30" t="s">
        <v>314</v>
      </c>
      <c r="G18" s="23" t="s">
        <v>90</v>
      </c>
      <c r="H18" s="23" t="s">
        <v>29</v>
      </c>
      <c r="I18" s="23" t="s">
        <v>42</v>
      </c>
      <c r="J18" s="23" t="s">
        <v>43</v>
      </c>
      <c r="K18" s="23" t="s">
        <v>44</v>
      </c>
      <c r="L18" s="23" t="s">
        <v>33</v>
      </c>
      <c r="M18" s="23" t="s">
        <v>45</v>
      </c>
      <c r="N18" s="44">
        <v>60</v>
      </c>
      <c r="O18" s="50">
        <v>2</v>
      </c>
      <c r="P18" s="50">
        <v>0.82</v>
      </c>
      <c r="Q18" s="23" t="s">
        <v>35</v>
      </c>
      <c r="R18" s="30" t="s">
        <v>36</v>
      </c>
      <c r="S18" s="30" t="s">
        <v>37</v>
      </c>
      <c r="T18" s="77" t="s">
        <v>319</v>
      </c>
      <c r="U18" s="23" t="s">
        <v>54</v>
      </c>
      <c r="V18" s="23" t="s">
        <v>55</v>
      </c>
      <c r="W18" s="23">
        <v>432</v>
      </c>
      <c r="X18" s="23">
        <v>490</v>
      </c>
      <c r="Y18" s="31" t="s">
        <v>357</v>
      </c>
      <c r="Z18" s="41" t="s">
        <v>39</v>
      </c>
      <c r="AB18" s="78">
        <f t="shared" ca="1" si="2"/>
        <v>-2.2136986301369861</v>
      </c>
      <c r="AE18" s="33"/>
    </row>
    <row r="19" spans="2:37" ht="30" customHeight="1" x14ac:dyDescent="0.2">
      <c r="B19" s="29">
        <v>31</v>
      </c>
      <c r="C19" s="23" t="str">
        <f t="shared" ca="1" si="0"/>
        <v>APROBADA</v>
      </c>
      <c r="D19" s="52">
        <v>46482</v>
      </c>
      <c r="E19" s="69" t="str">
        <f t="shared" ca="1" si="1"/>
        <v>N/A</v>
      </c>
      <c r="F19" s="30" t="s">
        <v>67</v>
      </c>
      <c r="G19" s="23" t="s">
        <v>91</v>
      </c>
      <c r="H19" s="23" t="s">
        <v>29</v>
      </c>
      <c r="I19" s="23" t="s">
        <v>58</v>
      </c>
      <c r="J19" s="23" t="s">
        <v>59</v>
      </c>
      <c r="K19" s="23" t="s">
        <v>44</v>
      </c>
      <c r="L19" s="23" t="s">
        <v>33</v>
      </c>
      <c r="M19" s="23" t="s">
        <v>45</v>
      </c>
      <c r="N19" s="44">
        <v>48</v>
      </c>
      <c r="O19" s="50">
        <v>2</v>
      </c>
      <c r="P19" s="50">
        <v>0.95</v>
      </c>
      <c r="Q19" s="23" t="s">
        <v>35</v>
      </c>
      <c r="R19" s="21" t="s">
        <v>36</v>
      </c>
      <c r="S19" s="30" t="s">
        <v>74</v>
      </c>
      <c r="T19" s="30" t="s">
        <v>71</v>
      </c>
      <c r="U19" s="23" t="s">
        <v>38</v>
      </c>
      <c r="V19" s="23" t="s">
        <v>82</v>
      </c>
      <c r="W19" s="23">
        <v>145</v>
      </c>
      <c r="X19" s="23">
        <v>159</v>
      </c>
      <c r="Y19" s="31" t="s">
        <v>264</v>
      </c>
      <c r="Z19" s="41" t="s">
        <v>39</v>
      </c>
      <c r="AB19" s="78">
        <f t="shared" ca="1" si="2"/>
        <v>-0.70410958904109588</v>
      </c>
      <c r="AE19" s="33"/>
    </row>
    <row r="20" spans="2:37" ht="30" customHeight="1" x14ac:dyDescent="0.2">
      <c r="B20" s="20">
        <v>32</v>
      </c>
      <c r="C20" s="23" t="str">
        <f t="shared" ca="1" si="0"/>
        <v>APROBADA</v>
      </c>
      <c r="D20" s="52">
        <v>46482</v>
      </c>
      <c r="E20" s="69" t="str">
        <f t="shared" ca="1" si="1"/>
        <v>N/A</v>
      </c>
      <c r="F20" s="30" t="s">
        <v>67</v>
      </c>
      <c r="G20" s="23" t="s">
        <v>92</v>
      </c>
      <c r="H20" s="23" t="s">
        <v>29</v>
      </c>
      <c r="I20" s="23" t="s">
        <v>58</v>
      </c>
      <c r="J20" s="23" t="s">
        <v>59</v>
      </c>
      <c r="K20" s="23" t="s">
        <v>65</v>
      </c>
      <c r="L20" s="23" t="s">
        <v>33</v>
      </c>
      <c r="M20" s="23" t="s">
        <v>45</v>
      </c>
      <c r="N20" s="44">
        <v>63</v>
      </c>
      <c r="O20" s="50">
        <v>3</v>
      </c>
      <c r="P20" s="50">
        <v>0.95</v>
      </c>
      <c r="Q20" s="23" t="s">
        <v>35</v>
      </c>
      <c r="R20" s="21" t="s">
        <v>36</v>
      </c>
      <c r="S20" s="30" t="s">
        <v>74</v>
      </c>
      <c r="T20" s="30" t="s">
        <v>71</v>
      </c>
      <c r="U20" s="23" t="s">
        <v>38</v>
      </c>
      <c r="V20" s="23" t="s">
        <v>82</v>
      </c>
      <c r="W20" s="23">
        <v>146</v>
      </c>
      <c r="X20" s="23">
        <v>160</v>
      </c>
      <c r="Y20" s="31" t="s">
        <v>264</v>
      </c>
      <c r="Z20" s="41" t="s">
        <v>39</v>
      </c>
      <c r="AB20" s="78">
        <f t="shared" ca="1" si="2"/>
        <v>-0.70410958904109588</v>
      </c>
      <c r="AE20" s="33"/>
    </row>
    <row r="21" spans="2:37" ht="30" customHeight="1" x14ac:dyDescent="0.2">
      <c r="B21" s="29">
        <v>41</v>
      </c>
      <c r="C21" s="23" t="str">
        <f t="shared" ca="1" si="0"/>
        <v>APROBADA</v>
      </c>
      <c r="D21" s="79">
        <v>47159</v>
      </c>
      <c r="E21" s="69" t="str">
        <f t="shared" ca="1" si="1"/>
        <v>N/A</v>
      </c>
      <c r="F21" s="30" t="s">
        <v>97</v>
      </c>
      <c r="G21" s="23" t="s">
        <v>98</v>
      </c>
      <c r="H21" s="23" t="s">
        <v>29</v>
      </c>
      <c r="I21" s="23" t="s">
        <v>42</v>
      </c>
      <c r="J21" s="23" t="s">
        <v>43</v>
      </c>
      <c r="K21" s="23" t="s">
        <v>44</v>
      </c>
      <c r="L21" s="23" t="s">
        <v>33</v>
      </c>
      <c r="M21" s="23" t="s">
        <v>69</v>
      </c>
      <c r="N21" s="44">
        <v>68</v>
      </c>
      <c r="O21" s="50">
        <v>2</v>
      </c>
      <c r="P21" s="50">
        <v>0.75</v>
      </c>
      <c r="Q21" s="23" t="s">
        <v>35</v>
      </c>
      <c r="R21" s="21" t="s">
        <v>36</v>
      </c>
      <c r="S21" s="30" t="s">
        <v>37</v>
      </c>
      <c r="T21" s="30" t="s">
        <v>99</v>
      </c>
      <c r="U21" s="23" t="s">
        <v>38</v>
      </c>
      <c r="V21" s="23" t="s">
        <v>47</v>
      </c>
      <c r="W21" s="38" t="s">
        <v>371</v>
      </c>
      <c r="X21" s="38" t="s">
        <v>372</v>
      </c>
      <c r="Y21" s="31" t="s">
        <v>370</v>
      </c>
      <c r="Z21" s="41" t="s">
        <v>39</v>
      </c>
      <c r="AB21" s="78">
        <f t="shared" ca="1" si="2"/>
        <v>-2.558904109589041</v>
      </c>
      <c r="AE21" s="33"/>
    </row>
    <row r="22" spans="2:37" ht="30" customHeight="1" x14ac:dyDescent="0.2">
      <c r="B22" s="20">
        <v>42</v>
      </c>
      <c r="C22" s="23" t="str">
        <f t="shared" ca="1" si="0"/>
        <v>APROBADA</v>
      </c>
      <c r="D22" s="52">
        <v>46544</v>
      </c>
      <c r="E22" s="69" t="str">
        <f t="shared" ca="1" si="1"/>
        <v>N/A</v>
      </c>
      <c r="F22" s="30" t="s">
        <v>27</v>
      </c>
      <c r="G22" s="23" t="s">
        <v>101</v>
      </c>
      <c r="H22" s="23" t="s">
        <v>29</v>
      </c>
      <c r="I22" s="23" t="s">
        <v>58</v>
      </c>
      <c r="J22" s="23" t="s">
        <v>59</v>
      </c>
      <c r="K22" s="23" t="s">
        <v>51</v>
      </c>
      <c r="L22" s="23" t="s">
        <v>33</v>
      </c>
      <c r="M22" s="23" t="s">
        <v>45</v>
      </c>
      <c r="N22" s="44">
        <v>67.5</v>
      </c>
      <c r="O22" s="50">
        <v>1.5</v>
      </c>
      <c r="P22" s="50">
        <v>0.95</v>
      </c>
      <c r="Q22" s="23" t="s">
        <v>35</v>
      </c>
      <c r="R22" s="21" t="s">
        <v>36</v>
      </c>
      <c r="S22" s="30" t="s">
        <v>74</v>
      </c>
      <c r="T22" s="30" t="s">
        <v>27</v>
      </c>
      <c r="U22" s="23" t="s">
        <v>38</v>
      </c>
      <c r="V22" s="23" t="s">
        <v>95</v>
      </c>
      <c r="W22" s="23">
        <v>214</v>
      </c>
      <c r="X22" s="38">
        <v>258</v>
      </c>
      <c r="Y22" s="31" t="s">
        <v>279</v>
      </c>
      <c r="Z22" s="41" t="s">
        <v>39</v>
      </c>
      <c r="AB22" s="78">
        <f t="shared" ca="1" si="2"/>
        <v>-0.87397260273972599</v>
      </c>
      <c r="AE22" s="33"/>
    </row>
    <row r="23" spans="2:37" ht="30" customHeight="1" x14ac:dyDescent="0.2">
      <c r="B23" s="29">
        <v>43</v>
      </c>
      <c r="C23" s="23" t="str">
        <f t="shared" ca="1" si="0"/>
        <v>VENCIDA</v>
      </c>
      <c r="D23" s="52">
        <v>46223</v>
      </c>
      <c r="E23" s="69">
        <f t="shared" ca="1" si="1"/>
        <v>5.4794520547945206E-3</v>
      </c>
      <c r="F23" s="30" t="s">
        <v>67</v>
      </c>
      <c r="G23" s="23" t="s">
        <v>102</v>
      </c>
      <c r="H23" s="23" t="s">
        <v>29</v>
      </c>
      <c r="I23" s="23" t="s">
        <v>58</v>
      </c>
      <c r="J23" s="23" t="s">
        <v>59</v>
      </c>
      <c r="K23" s="23" t="s">
        <v>51</v>
      </c>
      <c r="L23" s="23" t="s">
        <v>33</v>
      </c>
      <c r="M23" s="23" t="s">
        <v>103</v>
      </c>
      <c r="N23" s="44">
        <v>53.4</v>
      </c>
      <c r="O23" s="50">
        <v>1.78</v>
      </c>
      <c r="P23" s="50">
        <v>0.85</v>
      </c>
      <c r="Q23" s="23" t="s">
        <v>35</v>
      </c>
      <c r="R23" s="21" t="s">
        <v>36</v>
      </c>
      <c r="S23" s="30" t="s">
        <v>70</v>
      </c>
      <c r="T23" s="30" t="s">
        <v>71</v>
      </c>
      <c r="U23" s="23" t="s">
        <v>94</v>
      </c>
      <c r="V23" s="23" t="s">
        <v>94</v>
      </c>
      <c r="W23" s="23">
        <v>248</v>
      </c>
      <c r="X23" s="23">
        <v>309</v>
      </c>
      <c r="Y23" s="31" t="s">
        <v>72</v>
      </c>
      <c r="Z23" s="41" t="s">
        <v>39</v>
      </c>
      <c r="AB23" s="78">
        <f t="shared" ca="1" si="2"/>
        <v>5.4794520547945206E-3</v>
      </c>
      <c r="AE23" s="33"/>
    </row>
    <row r="24" spans="2:37" ht="30" customHeight="1" x14ac:dyDescent="0.2">
      <c r="B24" s="20">
        <v>45</v>
      </c>
      <c r="C24" s="23" t="str">
        <f t="shared" ca="1" si="0"/>
        <v>APROBADA</v>
      </c>
      <c r="D24" s="79">
        <v>47159</v>
      </c>
      <c r="E24" s="69" t="str">
        <f t="shared" ca="1" si="1"/>
        <v>N/A</v>
      </c>
      <c r="F24" s="30" t="s">
        <v>97</v>
      </c>
      <c r="G24" s="23" t="s">
        <v>104</v>
      </c>
      <c r="H24" s="23" t="s">
        <v>29</v>
      </c>
      <c r="I24" s="23" t="s">
        <v>58</v>
      </c>
      <c r="J24" s="23" t="s">
        <v>59</v>
      </c>
      <c r="K24" s="23" t="s">
        <v>65</v>
      </c>
      <c r="L24" s="23" t="s">
        <v>33</v>
      </c>
      <c r="M24" s="23" t="s">
        <v>69</v>
      </c>
      <c r="N24" s="44">
        <v>68</v>
      </c>
      <c r="O24" s="50">
        <v>2.25</v>
      </c>
      <c r="P24" s="50">
        <v>0.92900000000000005</v>
      </c>
      <c r="Q24" s="23" t="s">
        <v>35</v>
      </c>
      <c r="R24" s="21" t="s">
        <v>36</v>
      </c>
      <c r="S24" s="30" t="s">
        <v>74</v>
      </c>
      <c r="T24" s="30" t="s">
        <v>99</v>
      </c>
      <c r="U24" s="23" t="s">
        <v>38</v>
      </c>
      <c r="V24" s="23" t="s">
        <v>38</v>
      </c>
      <c r="W24" s="38" t="s">
        <v>375</v>
      </c>
      <c r="X24" s="38" t="s">
        <v>376</v>
      </c>
      <c r="Y24" s="31" t="s">
        <v>370</v>
      </c>
      <c r="Z24" s="41" t="s">
        <v>39</v>
      </c>
      <c r="AB24" s="78">
        <f t="shared" ca="1" si="2"/>
        <v>-2.558904109589041</v>
      </c>
      <c r="AE24" s="33"/>
    </row>
    <row r="25" spans="2:37" ht="30" customHeight="1" x14ac:dyDescent="0.2">
      <c r="B25" s="20">
        <v>48</v>
      </c>
      <c r="C25" s="23" t="str">
        <f t="shared" ca="1" si="0"/>
        <v>APROBADA</v>
      </c>
      <c r="D25" s="52">
        <v>46294</v>
      </c>
      <c r="E25" s="69" t="str">
        <f t="shared" ca="1" si="1"/>
        <v>N/A</v>
      </c>
      <c r="F25" s="30" t="s">
        <v>67</v>
      </c>
      <c r="G25" s="23" t="s">
        <v>105</v>
      </c>
      <c r="H25" s="23" t="s">
        <v>29</v>
      </c>
      <c r="I25" s="23" t="s">
        <v>49</v>
      </c>
      <c r="J25" s="23" t="s">
        <v>50</v>
      </c>
      <c r="K25" s="23" t="s">
        <v>79</v>
      </c>
      <c r="L25" s="23" t="s">
        <v>33</v>
      </c>
      <c r="M25" s="23" t="s">
        <v>80</v>
      </c>
      <c r="N25" s="44">
        <v>94.2</v>
      </c>
      <c r="O25" s="50">
        <v>3</v>
      </c>
      <c r="P25" s="50">
        <v>1.4</v>
      </c>
      <c r="Q25" s="22" t="s">
        <v>35</v>
      </c>
      <c r="R25" s="21" t="s">
        <v>36</v>
      </c>
      <c r="S25" s="30" t="s">
        <v>53</v>
      </c>
      <c r="T25" s="21" t="s">
        <v>71</v>
      </c>
      <c r="U25" s="22" t="s">
        <v>94</v>
      </c>
      <c r="V25" s="22" t="s">
        <v>94</v>
      </c>
      <c r="W25" s="23">
        <v>388</v>
      </c>
      <c r="X25" s="23">
        <v>462</v>
      </c>
      <c r="Y25" s="31" t="s">
        <v>100</v>
      </c>
      <c r="Z25" s="41" t="s">
        <v>56</v>
      </c>
      <c r="AB25" s="78">
        <f t="shared" ca="1" si="2"/>
        <v>-0.18904109589041096</v>
      </c>
      <c r="AE25" s="33"/>
    </row>
    <row r="26" spans="2:37" ht="30" customHeight="1" x14ac:dyDescent="0.2">
      <c r="B26" s="29">
        <v>49</v>
      </c>
      <c r="C26" s="23" t="str">
        <f t="shared" ca="1" si="0"/>
        <v>VENCIDA</v>
      </c>
      <c r="D26" s="79">
        <v>45235</v>
      </c>
      <c r="E26" s="69">
        <f t="shared" ca="1" si="1"/>
        <v>2.7123287671232879</v>
      </c>
      <c r="F26" s="30" t="s">
        <v>67</v>
      </c>
      <c r="G26" s="23" t="s">
        <v>106</v>
      </c>
      <c r="H26" s="23" t="s">
        <v>29</v>
      </c>
      <c r="I26" s="23" t="s">
        <v>42</v>
      </c>
      <c r="J26" s="23" t="s">
        <v>43</v>
      </c>
      <c r="K26" s="23" t="s">
        <v>65</v>
      </c>
      <c r="L26" s="23" t="s">
        <v>33</v>
      </c>
      <c r="M26" s="23" t="s">
        <v>52</v>
      </c>
      <c r="N26" s="44">
        <v>76</v>
      </c>
      <c r="O26" s="50">
        <v>2</v>
      </c>
      <c r="P26" s="50">
        <v>0.82</v>
      </c>
      <c r="Q26" s="22" t="s">
        <v>35</v>
      </c>
      <c r="R26" s="21" t="s">
        <v>36</v>
      </c>
      <c r="S26" s="30" t="s">
        <v>70</v>
      </c>
      <c r="T26" s="21" t="s">
        <v>71</v>
      </c>
      <c r="U26" s="22" t="s">
        <v>94</v>
      </c>
      <c r="V26" s="22" t="s">
        <v>94</v>
      </c>
      <c r="W26" s="23">
        <v>9768</v>
      </c>
      <c r="X26" s="23">
        <v>491</v>
      </c>
      <c r="Y26" s="31" t="s">
        <v>107</v>
      </c>
      <c r="Z26" s="41" t="s">
        <v>39</v>
      </c>
      <c r="AB26" s="78">
        <f t="shared" ca="1" si="2"/>
        <v>2.7123287671232879</v>
      </c>
      <c r="AE26" s="33"/>
    </row>
    <row r="27" spans="2:37" ht="30" customHeight="1" x14ac:dyDescent="0.2">
      <c r="B27" s="20">
        <v>50</v>
      </c>
      <c r="C27" s="23" t="str">
        <f t="shared" ca="1" si="0"/>
        <v>APROBADA</v>
      </c>
      <c r="D27" s="52">
        <v>46454</v>
      </c>
      <c r="E27" s="69" t="str">
        <f t="shared" ca="1" si="1"/>
        <v>N/A</v>
      </c>
      <c r="F27" s="30" t="s">
        <v>108</v>
      </c>
      <c r="G27" s="22" t="s">
        <v>109</v>
      </c>
      <c r="H27" s="23" t="s">
        <v>29</v>
      </c>
      <c r="I27" s="23" t="s">
        <v>42</v>
      </c>
      <c r="J27" s="23" t="s">
        <v>43</v>
      </c>
      <c r="K27" s="23" t="s">
        <v>65</v>
      </c>
      <c r="L27" s="23" t="s">
        <v>33</v>
      </c>
      <c r="M27" s="23" t="s">
        <v>69</v>
      </c>
      <c r="N27" s="44">
        <v>72</v>
      </c>
      <c r="O27" s="50">
        <v>2</v>
      </c>
      <c r="P27" s="50">
        <v>0.77100000000000002</v>
      </c>
      <c r="Q27" s="22" t="s">
        <v>35</v>
      </c>
      <c r="R27" s="30" t="s">
        <v>110</v>
      </c>
      <c r="S27" s="30" t="s">
        <v>111</v>
      </c>
      <c r="T27" s="21" t="s">
        <v>108</v>
      </c>
      <c r="U27" s="23" t="s">
        <v>38</v>
      </c>
      <c r="V27" s="23" t="s">
        <v>38</v>
      </c>
      <c r="W27" s="22">
        <v>108</v>
      </c>
      <c r="X27" s="22">
        <v>115</v>
      </c>
      <c r="Y27" s="31" t="s">
        <v>258</v>
      </c>
      <c r="Z27" s="41" t="s">
        <v>39</v>
      </c>
      <c r="AB27" s="78">
        <f t="shared" ca="1" si="2"/>
        <v>-0.62739726027397258</v>
      </c>
      <c r="AC27" s="26"/>
      <c r="AE27" s="33"/>
    </row>
    <row r="28" spans="2:37" ht="30" customHeight="1" x14ac:dyDescent="0.2">
      <c r="B28" s="20">
        <v>51</v>
      </c>
      <c r="C28" s="23" t="str">
        <f t="shared" ca="1" si="0"/>
        <v>APROBADA</v>
      </c>
      <c r="D28" s="52">
        <v>46471</v>
      </c>
      <c r="E28" s="69" t="str">
        <f t="shared" ca="1" si="1"/>
        <v>N/A</v>
      </c>
      <c r="F28" s="30" t="s">
        <v>108</v>
      </c>
      <c r="G28" s="22" t="s">
        <v>112</v>
      </c>
      <c r="H28" s="23" t="s">
        <v>29</v>
      </c>
      <c r="I28" s="22" t="s">
        <v>30</v>
      </c>
      <c r="J28" s="22" t="s">
        <v>31</v>
      </c>
      <c r="K28" s="22" t="s">
        <v>44</v>
      </c>
      <c r="L28" s="22" t="s">
        <v>33</v>
      </c>
      <c r="M28" s="22" t="s">
        <v>34</v>
      </c>
      <c r="N28" s="43">
        <v>72</v>
      </c>
      <c r="O28" s="49">
        <v>2</v>
      </c>
      <c r="P28" s="49">
        <v>0.77100000000000002</v>
      </c>
      <c r="Q28" s="22" t="s">
        <v>35</v>
      </c>
      <c r="R28" s="30" t="s">
        <v>110</v>
      </c>
      <c r="S28" s="30" t="s">
        <v>111</v>
      </c>
      <c r="T28" s="21" t="s">
        <v>108</v>
      </c>
      <c r="U28" s="23" t="s">
        <v>38</v>
      </c>
      <c r="V28" s="23" t="s">
        <v>38</v>
      </c>
      <c r="W28" s="22">
        <v>124</v>
      </c>
      <c r="X28" s="22">
        <v>135</v>
      </c>
      <c r="Y28" s="31" t="s">
        <v>258</v>
      </c>
      <c r="Z28" s="41" t="s">
        <v>39</v>
      </c>
      <c r="AB28" s="78">
        <f t="shared" ca="1" si="2"/>
        <v>-0.67397260273972603</v>
      </c>
      <c r="AC28" s="26"/>
      <c r="AE28" s="33"/>
    </row>
    <row r="29" spans="2:37" ht="30" customHeight="1" x14ac:dyDescent="0.2">
      <c r="B29" s="29">
        <v>52</v>
      </c>
      <c r="C29" s="23" t="str">
        <f t="shared" ca="1" si="0"/>
        <v>APROBADA</v>
      </c>
      <c r="D29" s="52">
        <v>46471</v>
      </c>
      <c r="E29" s="69" t="str">
        <f t="shared" ca="1" si="1"/>
        <v>N/A</v>
      </c>
      <c r="F29" s="30" t="s">
        <v>108</v>
      </c>
      <c r="G29" s="23" t="s">
        <v>113</v>
      </c>
      <c r="H29" s="23" t="s">
        <v>29</v>
      </c>
      <c r="I29" s="22" t="s">
        <v>30</v>
      </c>
      <c r="J29" s="22" t="s">
        <v>31</v>
      </c>
      <c r="K29" s="23" t="s">
        <v>65</v>
      </c>
      <c r="L29" s="22" t="s">
        <v>33</v>
      </c>
      <c r="M29" s="22" t="s">
        <v>34</v>
      </c>
      <c r="N29" s="43">
        <v>72</v>
      </c>
      <c r="O29" s="49">
        <v>6</v>
      </c>
      <c r="P29" s="49">
        <v>0.77100000000000002</v>
      </c>
      <c r="Q29" s="22" t="s">
        <v>35</v>
      </c>
      <c r="R29" s="30" t="s">
        <v>110</v>
      </c>
      <c r="S29" s="30" t="s">
        <v>111</v>
      </c>
      <c r="T29" s="21" t="s">
        <v>108</v>
      </c>
      <c r="U29" s="23" t="s">
        <v>38</v>
      </c>
      <c r="V29" s="23" t="s">
        <v>38</v>
      </c>
      <c r="W29" s="23">
        <v>126</v>
      </c>
      <c r="X29" s="23">
        <v>137</v>
      </c>
      <c r="Y29" s="31" t="s">
        <v>258</v>
      </c>
      <c r="Z29" s="41" t="s">
        <v>39</v>
      </c>
      <c r="AB29" s="78">
        <f t="shared" ca="1" si="2"/>
        <v>-0.67397260273972603</v>
      </c>
      <c r="AE29" s="33"/>
    </row>
    <row r="30" spans="2:37" ht="30" customHeight="1" x14ac:dyDescent="0.2">
      <c r="B30" s="20">
        <v>53</v>
      </c>
      <c r="C30" s="23" t="str">
        <f t="shared" ca="1" si="0"/>
        <v>APROBADA</v>
      </c>
      <c r="D30" s="52">
        <v>47230</v>
      </c>
      <c r="E30" s="69" t="str">
        <f t="shared" ca="1" si="1"/>
        <v>N/A</v>
      </c>
      <c r="F30" s="30" t="s">
        <v>40</v>
      </c>
      <c r="G30" s="23" t="s">
        <v>114</v>
      </c>
      <c r="H30" s="23" t="s">
        <v>29</v>
      </c>
      <c r="I30" s="22" t="s">
        <v>30</v>
      </c>
      <c r="J30" s="22" t="s">
        <v>31</v>
      </c>
      <c r="K30" s="23" t="s">
        <v>51</v>
      </c>
      <c r="L30" s="23" t="s">
        <v>33</v>
      </c>
      <c r="M30" s="23" t="s">
        <v>34</v>
      </c>
      <c r="N30" s="44">
        <v>64</v>
      </c>
      <c r="O30" s="50">
        <v>4</v>
      </c>
      <c r="P30" s="50">
        <v>0.75600000000000001</v>
      </c>
      <c r="Q30" s="23" t="s">
        <v>35</v>
      </c>
      <c r="R30" s="21" t="s">
        <v>36</v>
      </c>
      <c r="S30" s="30" t="s">
        <v>37</v>
      </c>
      <c r="T30" s="30" t="s">
        <v>46</v>
      </c>
      <c r="U30" s="23" t="s">
        <v>81</v>
      </c>
      <c r="V30" s="23" t="s">
        <v>47</v>
      </c>
      <c r="W30" s="23">
        <v>203</v>
      </c>
      <c r="X30" s="23">
        <v>224</v>
      </c>
      <c r="Y30" s="31" t="s">
        <v>387</v>
      </c>
      <c r="Z30" s="28" t="s">
        <v>39</v>
      </c>
      <c r="AB30" s="78">
        <f t="shared" ca="1" si="2"/>
        <v>-2.7534246575342465</v>
      </c>
      <c r="AE30" s="33"/>
      <c r="AF30" s="28"/>
      <c r="AG30" s="28"/>
      <c r="AH30" s="28"/>
      <c r="AI30" s="28"/>
      <c r="AJ30" s="28"/>
      <c r="AK30" s="28"/>
    </row>
    <row r="31" spans="2:37" ht="30" customHeight="1" x14ac:dyDescent="0.2">
      <c r="B31" s="20">
        <v>54</v>
      </c>
      <c r="C31" s="23" t="str">
        <f t="shared" ca="1" si="0"/>
        <v>APROBADA</v>
      </c>
      <c r="D31" s="52">
        <v>47231</v>
      </c>
      <c r="E31" s="69" t="str">
        <f t="shared" ca="1" si="1"/>
        <v>N/A</v>
      </c>
      <c r="F31" s="30" t="s">
        <v>40</v>
      </c>
      <c r="G31" s="23" t="s">
        <v>115</v>
      </c>
      <c r="H31" s="23" t="s">
        <v>29</v>
      </c>
      <c r="I31" s="22" t="s">
        <v>58</v>
      </c>
      <c r="J31" s="22" t="s">
        <v>59</v>
      </c>
      <c r="K31" s="23" t="s">
        <v>65</v>
      </c>
      <c r="L31" s="23" t="s">
        <v>33</v>
      </c>
      <c r="M31" s="23" t="s">
        <v>103</v>
      </c>
      <c r="N31" s="44">
        <v>64</v>
      </c>
      <c r="O31" s="50">
        <v>1.7769999999999999</v>
      </c>
      <c r="P31" s="50">
        <v>0.79900000000000004</v>
      </c>
      <c r="Q31" s="23" t="s">
        <v>35</v>
      </c>
      <c r="R31" s="21" t="s">
        <v>36</v>
      </c>
      <c r="S31" s="30" t="s">
        <v>37</v>
      </c>
      <c r="T31" s="30" t="s">
        <v>46</v>
      </c>
      <c r="U31" s="23" t="s">
        <v>38</v>
      </c>
      <c r="V31" s="23" t="s">
        <v>47</v>
      </c>
      <c r="W31" s="23">
        <v>206</v>
      </c>
      <c r="X31" s="23">
        <v>227</v>
      </c>
      <c r="Y31" s="31" t="s">
        <v>387</v>
      </c>
      <c r="Z31" s="28" t="s">
        <v>39</v>
      </c>
      <c r="AB31" s="78">
        <f t="shared" ca="1" si="2"/>
        <v>-2.7561643835616438</v>
      </c>
      <c r="AE31" s="33"/>
      <c r="AF31" s="28"/>
      <c r="AG31" s="28"/>
      <c r="AH31" s="28"/>
      <c r="AI31" s="28"/>
      <c r="AJ31" s="28"/>
      <c r="AK31" s="28"/>
    </row>
    <row r="32" spans="2:37" ht="30" customHeight="1" x14ac:dyDescent="0.2">
      <c r="B32" s="20">
        <v>56</v>
      </c>
      <c r="C32" s="23" t="str">
        <f t="shared" ca="1" si="0"/>
        <v>APROBADA</v>
      </c>
      <c r="D32" s="52">
        <v>46320</v>
      </c>
      <c r="E32" s="69" t="str">
        <f t="shared" ca="1" si="1"/>
        <v>N/A</v>
      </c>
      <c r="F32" s="30" t="s">
        <v>40</v>
      </c>
      <c r="G32" s="23" t="s">
        <v>116</v>
      </c>
      <c r="H32" s="23" t="s">
        <v>29</v>
      </c>
      <c r="I32" s="22" t="s">
        <v>49</v>
      </c>
      <c r="J32" s="22" t="s">
        <v>50</v>
      </c>
      <c r="K32" s="23" t="s">
        <v>65</v>
      </c>
      <c r="L32" s="23" t="s">
        <v>33</v>
      </c>
      <c r="M32" s="23" t="s">
        <v>103</v>
      </c>
      <c r="N32" s="44">
        <v>64</v>
      </c>
      <c r="O32" s="50">
        <v>1.333</v>
      </c>
      <c r="P32" s="50">
        <v>1.514</v>
      </c>
      <c r="Q32" s="23" t="s">
        <v>35</v>
      </c>
      <c r="R32" s="21" t="s">
        <v>36</v>
      </c>
      <c r="S32" s="30" t="s">
        <v>53</v>
      </c>
      <c r="T32" s="30" t="s">
        <v>46</v>
      </c>
      <c r="U32" s="23" t="s">
        <v>38</v>
      </c>
      <c r="V32" s="23" t="s">
        <v>47</v>
      </c>
      <c r="W32" s="23">
        <v>430</v>
      </c>
      <c r="X32" s="23">
        <v>505</v>
      </c>
      <c r="Y32" s="31" t="s">
        <v>62</v>
      </c>
      <c r="Z32" s="28" t="s">
        <v>56</v>
      </c>
      <c r="AB32" s="78">
        <f t="shared" ca="1" si="2"/>
        <v>-0.26027397260273971</v>
      </c>
      <c r="AE32" s="33"/>
      <c r="AF32" s="28"/>
      <c r="AG32" s="28"/>
      <c r="AH32" s="28"/>
      <c r="AI32" s="28"/>
      <c r="AJ32" s="28"/>
      <c r="AK32" s="28"/>
    </row>
    <row r="33" spans="2:37" ht="30" customHeight="1" x14ac:dyDescent="0.2">
      <c r="B33" s="20">
        <v>57</v>
      </c>
      <c r="C33" s="23" t="str">
        <f t="shared" ca="1" si="0"/>
        <v>APROBADA</v>
      </c>
      <c r="D33" s="52">
        <v>46444</v>
      </c>
      <c r="E33" s="69" t="str">
        <f t="shared" ca="1" si="1"/>
        <v>N/A</v>
      </c>
      <c r="F33" s="30" t="s">
        <v>314</v>
      </c>
      <c r="G33" s="23" t="s">
        <v>117</v>
      </c>
      <c r="H33" s="23" t="s">
        <v>29</v>
      </c>
      <c r="I33" s="22" t="s">
        <v>58</v>
      </c>
      <c r="J33" s="22" t="s">
        <v>59</v>
      </c>
      <c r="K33" s="23" t="s">
        <v>51</v>
      </c>
      <c r="L33" s="23" t="s">
        <v>33</v>
      </c>
      <c r="M33" s="23" t="s">
        <v>103</v>
      </c>
      <c r="N33" s="44">
        <v>60</v>
      </c>
      <c r="O33" s="50">
        <v>2</v>
      </c>
      <c r="P33" s="50">
        <v>0.75</v>
      </c>
      <c r="Q33" s="23" t="s">
        <v>35</v>
      </c>
      <c r="R33" s="21" t="s">
        <v>36</v>
      </c>
      <c r="S33" s="30" t="s">
        <v>37</v>
      </c>
      <c r="T33" s="77" t="s">
        <v>319</v>
      </c>
      <c r="U33" s="23" t="s">
        <v>54</v>
      </c>
      <c r="V33" s="23" t="s">
        <v>55</v>
      </c>
      <c r="W33" s="23">
        <v>86</v>
      </c>
      <c r="X33" s="23">
        <v>91</v>
      </c>
      <c r="Y33" s="31" t="s">
        <v>253</v>
      </c>
      <c r="Z33" s="28" t="s">
        <v>39</v>
      </c>
      <c r="AB33" s="78">
        <f t="shared" ca="1" si="2"/>
        <v>-0.6</v>
      </c>
      <c r="AE33" s="33"/>
    </row>
    <row r="34" spans="2:37" s="28" customFormat="1" ht="30" customHeight="1" x14ac:dyDescent="0.2">
      <c r="B34" s="20">
        <v>59</v>
      </c>
      <c r="C34" s="23" t="str">
        <f t="shared" ca="1" si="0"/>
        <v>APROBADA</v>
      </c>
      <c r="D34" s="52">
        <v>46444</v>
      </c>
      <c r="E34" s="69" t="str">
        <f t="shared" ca="1" si="1"/>
        <v>N/A</v>
      </c>
      <c r="F34" s="30" t="s">
        <v>314</v>
      </c>
      <c r="G34" s="23" t="s">
        <v>119</v>
      </c>
      <c r="H34" s="23" t="s">
        <v>29</v>
      </c>
      <c r="I34" s="23" t="s">
        <v>42</v>
      </c>
      <c r="J34" s="23" t="s">
        <v>43</v>
      </c>
      <c r="K34" s="23" t="s">
        <v>65</v>
      </c>
      <c r="L34" s="23" t="s">
        <v>33</v>
      </c>
      <c r="M34" s="23" t="s">
        <v>93</v>
      </c>
      <c r="N34" s="44">
        <v>60</v>
      </c>
      <c r="O34" s="50">
        <v>4</v>
      </c>
      <c r="P34" s="50">
        <v>0.82</v>
      </c>
      <c r="Q34" s="23" t="s">
        <v>35</v>
      </c>
      <c r="R34" s="21" t="s">
        <v>36</v>
      </c>
      <c r="S34" s="30" t="s">
        <v>37</v>
      </c>
      <c r="T34" s="77" t="s">
        <v>319</v>
      </c>
      <c r="U34" s="23" t="s">
        <v>54</v>
      </c>
      <c r="V34" s="23" t="s">
        <v>55</v>
      </c>
      <c r="W34" s="23">
        <v>85</v>
      </c>
      <c r="X34" s="23">
        <v>90</v>
      </c>
      <c r="Y34" s="31" t="s">
        <v>253</v>
      </c>
      <c r="Z34" s="28" t="s">
        <v>39</v>
      </c>
      <c r="AB34" s="78">
        <f t="shared" ca="1" si="2"/>
        <v>-0.6</v>
      </c>
      <c r="AE34" s="33"/>
      <c r="AF34" s="32"/>
      <c r="AG34" s="32"/>
      <c r="AH34" s="32"/>
      <c r="AI34" s="32"/>
      <c r="AJ34" s="32"/>
      <c r="AK34" s="32"/>
    </row>
    <row r="35" spans="2:37" s="28" customFormat="1" ht="30" customHeight="1" x14ac:dyDescent="0.2">
      <c r="B35" s="20">
        <v>61</v>
      </c>
      <c r="C35" s="23" t="str">
        <f t="shared" ca="1" si="0"/>
        <v>APROBADA</v>
      </c>
      <c r="D35" s="52">
        <v>46263</v>
      </c>
      <c r="E35" s="69" t="str">
        <f t="shared" ca="1" si="1"/>
        <v>N/A</v>
      </c>
      <c r="F35" s="30" t="s">
        <v>314</v>
      </c>
      <c r="G35" s="23" t="s">
        <v>120</v>
      </c>
      <c r="H35" s="23" t="s">
        <v>29</v>
      </c>
      <c r="I35" s="23" t="s">
        <v>58</v>
      </c>
      <c r="J35" s="23" t="s">
        <v>59</v>
      </c>
      <c r="K35" s="23" t="s">
        <v>84</v>
      </c>
      <c r="L35" s="23" t="s">
        <v>85</v>
      </c>
      <c r="M35" s="23" t="s">
        <v>93</v>
      </c>
      <c r="N35" s="44">
        <v>40</v>
      </c>
      <c r="O35" s="50" t="s">
        <v>34</v>
      </c>
      <c r="P35" s="50">
        <v>0.96</v>
      </c>
      <c r="Q35" s="23" t="s">
        <v>121</v>
      </c>
      <c r="R35" s="21" t="s">
        <v>36</v>
      </c>
      <c r="S35" s="30" t="s">
        <v>122</v>
      </c>
      <c r="T35" s="77" t="s">
        <v>319</v>
      </c>
      <c r="U35" s="23" t="s">
        <v>54</v>
      </c>
      <c r="V35" s="23" t="s">
        <v>55</v>
      </c>
      <c r="W35" s="23">
        <v>326</v>
      </c>
      <c r="X35" s="23">
        <v>399</v>
      </c>
      <c r="Y35" s="31" t="s">
        <v>123</v>
      </c>
      <c r="Z35" s="28" t="s">
        <v>39</v>
      </c>
      <c r="AB35" s="78">
        <f t="shared" ca="1" si="2"/>
        <v>-0.10410958904109589</v>
      </c>
      <c r="AE35" s="33"/>
      <c r="AF35" s="32"/>
      <c r="AG35" s="32"/>
      <c r="AH35" s="32"/>
      <c r="AI35" s="32"/>
      <c r="AJ35" s="32"/>
      <c r="AK35" s="32"/>
    </row>
    <row r="36" spans="2:37" s="28" customFormat="1" ht="30" customHeight="1" x14ac:dyDescent="0.2">
      <c r="B36" s="20">
        <v>63</v>
      </c>
      <c r="C36" s="23" t="str">
        <f t="shared" ca="1" si="0"/>
        <v>VENCIDA</v>
      </c>
      <c r="D36" s="52">
        <v>46171</v>
      </c>
      <c r="E36" s="69">
        <f t="shared" ca="1" si="1"/>
        <v>0.14794520547945206</v>
      </c>
      <c r="F36" s="30" t="s">
        <v>314</v>
      </c>
      <c r="G36" s="23" t="s">
        <v>124</v>
      </c>
      <c r="H36" s="23" t="s">
        <v>29</v>
      </c>
      <c r="I36" s="23" t="s">
        <v>30</v>
      </c>
      <c r="J36" s="23" t="s">
        <v>31</v>
      </c>
      <c r="K36" s="23" t="s">
        <v>65</v>
      </c>
      <c r="L36" s="23" t="s">
        <v>33</v>
      </c>
      <c r="M36" s="23" t="s">
        <v>34</v>
      </c>
      <c r="N36" s="44">
        <v>60</v>
      </c>
      <c r="O36" s="50">
        <v>2</v>
      </c>
      <c r="P36" s="50">
        <v>0.7</v>
      </c>
      <c r="Q36" s="23" t="s">
        <v>35</v>
      </c>
      <c r="R36" s="21" t="s">
        <v>36</v>
      </c>
      <c r="S36" s="30" t="s">
        <v>37</v>
      </c>
      <c r="T36" s="77" t="s">
        <v>319</v>
      </c>
      <c r="U36" s="23" t="s">
        <v>54</v>
      </c>
      <c r="V36" s="23" t="s">
        <v>55</v>
      </c>
      <c r="W36" s="23">
        <v>184</v>
      </c>
      <c r="X36" s="23">
        <v>224</v>
      </c>
      <c r="Y36" s="31" t="s">
        <v>125</v>
      </c>
      <c r="Z36" s="28" t="s">
        <v>39</v>
      </c>
      <c r="AB36" s="78">
        <f t="shared" ca="1" si="2"/>
        <v>0.14794520547945206</v>
      </c>
      <c r="AD36" s="36"/>
      <c r="AE36" s="33"/>
      <c r="AF36" s="32"/>
      <c r="AG36" s="32"/>
      <c r="AH36" s="32"/>
      <c r="AI36" s="32"/>
      <c r="AJ36" s="32"/>
      <c r="AK36" s="32"/>
    </row>
    <row r="37" spans="2:37" s="28" customFormat="1" ht="30" customHeight="1" x14ac:dyDescent="0.2">
      <c r="B37" s="29">
        <v>64</v>
      </c>
      <c r="C37" s="23" t="str">
        <f t="shared" ca="1" si="0"/>
        <v>VENCIDA</v>
      </c>
      <c r="D37" s="52">
        <v>46171</v>
      </c>
      <c r="E37" s="69">
        <f t="shared" ca="1" si="1"/>
        <v>0.14794520547945206</v>
      </c>
      <c r="F37" s="30" t="s">
        <v>314</v>
      </c>
      <c r="G37" s="23" t="s">
        <v>126</v>
      </c>
      <c r="H37" s="23" t="s">
        <v>29</v>
      </c>
      <c r="I37" s="23" t="s">
        <v>30</v>
      </c>
      <c r="J37" s="23" t="s">
        <v>31</v>
      </c>
      <c r="K37" s="23" t="s">
        <v>51</v>
      </c>
      <c r="L37" s="23" t="s">
        <v>33</v>
      </c>
      <c r="M37" s="23" t="s">
        <v>34</v>
      </c>
      <c r="N37" s="44">
        <v>60</v>
      </c>
      <c r="O37" s="50">
        <v>4</v>
      </c>
      <c r="P37" s="50">
        <v>0.7</v>
      </c>
      <c r="Q37" s="23" t="s">
        <v>35</v>
      </c>
      <c r="R37" s="21" t="s">
        <v>36</v>
      </c>
      <c r="S37" s="30" t="s">
        <v>37</v>
      </c>
      <c r="T37" s="77" t="s">
        <v>319</v>
      </c>
      <c r="U37" s="23" t="s">
        <v>54</v>
      </c>
      <c r="V37" s="23" t="s">
        <v>55</v>
      </c>
      <c r="W37" s="23">
        <v>185</v>
      </c>
      <c r="X37" s="23">
        <v>225</v>
      </c>
      <c r="Y37" s="31" t="s">
        <v>125</v>
      </c>
      <c r="Z37" s="28" t="s">
        <v>39</v>
      </c>
      <c r="AB37" s="78">
        <f t="shared" ca="1" si="2"/>
        <v>0.14794520547945206</v>
      </c>
      <c r="AD37" s="36"/>
      <c r="AE37" s="33"/>
      <c r="AF37" s="32"/>
      <c r="AG37" s="32"/>
      <c r="AH37" s="32"/>
      <c r="AI37" s="32"/>
      <c r="AJ37" s="32"/>
      <c r="AK37" s="32"/>
    </row>
    <row r="38" spans="2:37" s="28" customFormat="1" ht="30" customHeight="1" x14ac:dyDescent="0.2">
      <c r="B38" s="20">
        <v>65</v>
      </c>
      <c r="C38" s="23" t="str">
        <f t="shared" ca="1" si="0"/>
        <v>APROBADA</v>
      </c>
      <c r="D38" s="52">
        <v>46292</v>
      </c>
      <c r="E38" s="69" t="str">
        <f t="shared" ca="1" si="1"/>
        <v>N/A</v>
      </c>
      <c r="F38" s="30" t="s">
        <v>127</v>
      </c>
      <c r="G38" s="23" t="s">
        <v>128</v>
      </c>
      <c r="H38" s="23" t="s">
        <v>29</v>
      </c>
      <c r="I38" s="23" t="s">
        <v>42</v>
      </c>
      <c r="J38" s="23" t="s">
        <v>43</v>
      </c>
      <c r="K38" s="23" t="s">
        <v>51</v>
      </c>
      <c r="L38" s="23" t="s">
        <v>33</v>
      </c>
      <c r="M38" s="23" t="s">
        <v>52</v>
      </c>
      <c r="N38" s="44">
        <v>60</v>
      </c>
      <c r="O38" s="50">
        <v>4</v>
      </c>
      <c r="P38" s="50">
        <v>0.77</v>
      </c>
      <c r="Q38" s="23" t="s">
        <v>35</v>
      </c>
      <c r="R38" s="21" t="s">
        <v>36</v>
      </c>
      <c r="S38" s="30" t="s">
        <v>37</v>
      </c>
      <c r="T38" s="30" t="s">
        <v>127</v>
      </c>
      <c r="U38" s="23" t="s">
        <v>54</v>
      </c>
      <c r="V38" s="23" t="s">
        <v>55</v>
      </c>
      <c r="W38" s="23">
        <v>376</v>
      </c>
      <c r="X38" s="23">
        <v>450</v>
      </c>
      <c r="Y38" s="31" t="s">
        <v>100</v>
      </c>
      <c r="Z38" s="28" t="s">
        <v>39</v>
      </c>
      <c r="AB38" s="78">
        <f t="shared" ca="1" si="2"/>
        <v>-0.18356164383561643</v>
      </c>
      <c r="AD38" s="36"/>
      <c r="AE38" s="33"/>
      <c r="AF38" s="32"/>
      <c r="AG38" s="32"/>
      <c r="AH38" s="32"/>
      <c r="AI38" s="32"/>
      <c r="AJ38" s="32"/>
      <c r="AK38" s="32"/>
    </row>
    <row r="39" spans="2:37" s="28" customFormat="1" ht="30" customHeight="1" x14ac:dyDescent="0.2">
      <c r="B39" s="29">
        <v>66</v>
      </c>
      <c r="C39" s="23" t="str">
        <f t="shared" ca="1" si="0"/>
        <v>APROBADA</v>
      </c>
      <c r="D39" s="52">
        <v>46264</v>
      </c>
      <c r="E39" s="69" t="str">
        <f t="shared" ca="1" si="1"/>
        <v>N/A</v>
      </c>
      <c r="F39" s="30" t="s">
        <v>127</v>
      </c>
      <c r="G39" s="23" t="s">
        <v>129</v>
      </c>
      <c r="H39" s="23" t="s">
        <v>29</v>
      </c>
      <c r="I39" s="23" t="s">
        <v>58</v>
      </c>
      <c r="J39" s="23" t="s">
        <v>59</v>
      </c>
      <c r="K39" s="23" t="s">
        <v>65</v>
      </c>
      <c r="L39" s="23" t="s">
        <v>33</v>
      </c>
      <c r="M39" s="23" t="s">
        <v>103</v>
      </c>
      <c r="N39" s="44">
        <v>56</v>
      </c>
      <c r="O39" s="50">
        <v>1.333</v>
      </c>
      <c r="P39" s="50">
        <v>0.85</v>
      </c>
      <c r="Q39" s="23" t="s">
        <v>35</v>
      </c>
      <c r="R39" s="21" t="s">
        <v>36</v>
      </c>
      <c r="S39" s="30" t="s">
        <v>37</v>
      </c>
      <c r="T39" s="30" t="s">
        <v>127</v>
      </c>
      <c r="U39" s="23" t="s">
        <v>38</v>
      </c>
      <c r="V39" s="23" t="s">
        <v>38</v>
      </c>
      <c r="W39" s="23">
        <v>335</v>
      </c>
      <c r="X39" s="23">
        <v>408</v>
      </c>
      <c r="Y39" s="31" t="s">
        <v>123</v>
      </c>
      <c r="Z39" s="28" t="s">
        <v>39</v>
      </c>
      <c r="AB39" s="78">
        <f t="shared" ca="1" si="2"/>
        <v>-0.10684931506849316</v>
      </c>
      <c r="AD39" s="36"/>
      <c r="AE39" s="33"/>
      <c r="AF39" s="32"/>
      <c r="AG39" s="32"/>
      <c r="AH39" s="32"/>
      <c r="AI39" s="32"/>
      <c r="AJ39" s="32"/>
      <c r="AK39" s="32"/>
    </row>
    <row r="40" spans="2:37" s="28" customFormat="1" ht="30" customHeight="1" x14ac:dyDescent="0.2">
      <c r="B40" s="20">
        <v>67</v>
      </c>
      <c r="C40" s="23" t="str">
        <f t="shared" ca="1" si="0"/>
        <v>APROBADA</v>
      </c>
      <c r="D40" s="52">
        <v>46294</v>
      </c>
      <c r="E40" s="69" t="str">
        <f t="shared" ca="1" si="1"/>
        <v>N/A</v>
      </c>
      <c r="F40" s="30" t="s">
        <v>67</v>
      </c>
      <c r="G40" s="23" t="s">
        <v>130</v>
      </c>
      <c r="H40" s="23" t="s">
        <v>29</v>
      </c>
      <c r="I40" s="23" t="s">
        <v>30</v>
      </c>
      <c r="J40" s="23" t="s">
        <v>31</v>
      </c>
      <c r="K40" s="23" t="s">
        <v>65</v>
      </c>
      <c r="L40" s="23" t="s">
        <v>33</v>
      </c>
      <c r="M40" s="23" t="s">
        <v>69</v>
      </c>
      <c r="N40" s="44">
        <v>60</v>
      </c>
      <c r="O40" s="50">
        <v>3</v>
      </c>
      <c r="P40" s="50">
        <v>0.75</v>
      </c>
      <c r="Q40" s="23" t="s">
        <v>35</v>
      </c>
      <c r="R40" s="30" t="s">
        <v>36</v>
      </c>
      <c r="S40" s="30" t="s">
        <v>37</v>
      </c>
      <c r="T40" s="30" t="s">
        <v>71</v>
      </c>
      <c r="U40" s="23" t="s">
        <v>94</v>
      </c>
      <c r="V40" s="23" t="s">
        <v>82</v>
      </c>
      <c r="W40" s="23">
        <v>384</v>
      </c>
      <c r="X40" s="23">
        <v>458</v>
      </c>
      <c r="Y40" s="31" t="s">
        <v>100</v>
      </c>
      <c r="Z40" s="28" t="s">
        <v>39</v>
      </c>
      <c r="AB40" s="78">
        <f t="shared" ca="1" si="2"/>
        <v>-0.18904109589041096</v>
      </c>
      <c r="AD40" s="36"/>
      <c r="AE40" s="33"/>
      <c r="AF40" s="32"/>
      <c r="AG40" s="32"/>
      <c r="AH40" s="32"/>
      <c r="AI40" s="32"/>
      <c r="AJ40" s="32"/>
      <c r="AK40" s="32"/>
    </row>
    <row r="41" spans="2:37" s="28" customFormat="1" ht="30" customHeight="1" x14ac:dyDescent="0.2">
      <c r="B41" s="29">
        <v>68</v>
      </c>
      <c r="C41" s="23" t="str">
        <f t="shared" ca="1" si="0"/>
        <v>APROBADA</v>
      </c>
      <c r="D41" s="52">
        <v>46294</v>
      </c>
      <c r="E41" s="69" t="str">
        <f t="shared" ca="1" si="1"/>
        <v>N/A</v>
      </c>
      <c r="F41" s="30" t="s">
        <v>67</v>
      </c>
      <c r="G41" s="23" t="s">
        <v>131</v>
      </c>
      <c r="H41" s="23" t="s">
        <v>29</v>
      </c>
      <c r="I41" s="23" t="s">
        <v>49</v>
      </c>
      <c r="J41" s="23" t="s">
        <v>50</v>
      </c>
      <c r="K41" s="23" t="s">
        <v>51</v>
      </c>
      <c r="L41" s="23" t="s">
        <v>33</v>
      </c>
      <c r="M41" s="23" t="s">
        <v>93</v>
      </c>
      <c r="N41" s="44">
        <v>90</v>
      </c>
      <c r="O41" s="50">
        <v>1.5</v>
      </c>
      <c r="P41" s="50">
        <v>1.4</v>
      </c>
      <c r="Q41" s="23" t="s">
        <v>35</v>
      </c>
      <c r="R41" s="30" t="s">
        <v>36</v>
      </c>
      <c r="S41" s="30" t="s">
        <v>53</v>
      </c>
      <c r="T41" s="30" t="s">
        <v>71</v>
      </c>
      <c r="U41" s="23" t="s">
        <v>94</v>
      </c>
      <c r="V41" s="23" t="s">
        <v>94</v>
      </c>
      <c r="W41" s="23">
        <v>385</v>
      </c>
      <c r="X41" s="23">
        <v>459</v>
      </c>
      <c r="Y41" s="31" t="s">
        <v>100</v>
      </c>
      <c r="Z41" s="28" t="s">
        <v>56</v>
      </c>
      <c r="AB41" s="78">
        <f t="shared" ca="1" si="2"/>
        <v>-0.18904109589041096</v>
      </c>
      <c r="AD41" s="36"/>
      <c r="AE41" s="33"/>
      <c r="AF41" s="32"/>
      <c r="AG41" s="32"/>
      <c r="AH41" s="32"/>
      <c r="AI41" s="32"/>
      <c r="AJ41" s="32"/>
      <c r="AK41" s="32"/>
    </row>
    <row r="42" spans="2:37" s="28" customFormat="1" ht="30" customHeight="1" x14ac:dyDescent="0.2">
      <c r="B42" s="20">
        <v>69</v>
      </c>
      <c r="C42" s="23" t="str">
        <f t="shared" ca="1" si="0"/>
        <v>APROBADA</v>
      </c>
      <c r="D42" s="52">
        <v>46446</v>
      </c>
      <c r="E42" s="69" t="str">
        <f t="shared" ca="1" si="1"/>
        <v>N/A</v>
      </c>
      <c r="F42" s="30" t="s">
        <v>108</v>
      </c>
      <c r="G42" s="23" t="s">
        <v>132</v>
      </c>
      <c r="H42" s="23" t="s">
        <v>29</v>
      </c>
      <c r="I42" s="23" t="s">
        <v>58</v>
      </c>
      <c r="J42" s="23" t="s">
        <v>59</v>
      </c>
      <c r="K42" s="23" t="s">
        <v>51</v>
      </c>
      <c r="L42" s="23" t="s">
        <v>85</v>
      </c>
      <c r="M42" s="23" t="s">
        <v>103</v>
      </c>
      <c r="N42" s="44">
        <v>80</v>
      </c>
      <c r="O42" s="50">
        <v>2.6659999999999999</v>
      </c>
      <c r="P42" s="50">
        <v>0.91500000000000004</v>
      </c>
      <c r="Q42" s="23" t="s">
        <v>35</v>
      </c>
      <c r="R42" s="30" t="s">
        <v>110</v>
      </c>
      <c r="S42" s="30" t="s">
        <v>133</v>
      </c>
      <c r="T42" s="30" t="s">
        <v>108</v>
      </c>
      <c r="U42" s="23" t="s">
        <v>38</v>
      </c>
      <c r="V42" s="23" t="s">
        <v>254</v>
      </c>
      <c r="W42" s="23">
        <v>89</v>
      </c>
      <c r="X42" s="23">
        <v>94</v>
      </c>
      <c r="Y42" s="31" t="s">
        <v>253</v>
      </c>
      <c r="Z42" s="28" t="s">
        <v>56</v>
      </c>
      <c r="AB42" s="78">
        <f t="shared" ca="1" si="2"/>
        <v>-0.60547945205479448</v>
      </c>
      <c r="AD42" s="36"/>
      <c r="AE42" s="33"/>
      <c r="AF42" s="32"/>
      <c r="AG42" s="32"/>
      <c r="AH42" s="32"/>
      <c r="AI42" s="32"/>
      <c r="AJ42" s="32"/>
      <c r="AK42" s="32"/>
    </row>
    <row r="43" spans="2:37" s="28" customFormat="1" ht="30" customHeight="1" x14ac:dyDescent="0.2">
      <c r="B43" s="29">
        <v>70</v>
      </c>
      <c r="C43" s="23" t="str">
        <f t="shared" ca="1" si="0"/>
        <v>APROBADA</v>
      </c>
      <c r="D43" s="52">
        <v>46446</v>
      </c>
      <c r="E43" s="69" t="str">
        <f t="shared" ca="1" si="1"/>
        <v>N/A</v>
      </c>
      <c r="F43" s="30" t="s">
        <v>108</v>
      </c>
      <c r="G43" s="23" t="s">
        <v>134</v>
      </c>
      <c r="H43" s="23" t="s">
        <v>29</v>
      </c>
      <c r="I43" s="23" t="s">
        <v>58</v>
      </c>
      <c r="J43" s="23" t="s">
        <v>59</v>
      </c>
      <c r="K43" s="23" t="s">
        <v>65</v>
      </c>
      <c r="L43" s="23" t="s">
        <v>85</v>
      </c>
      <c r="M43" s="23" t="s">
        <v>45</v>
      </c>
      <c r="N43" s="44">
        <v>80</v>
      </c>
      <c r="O43" s="50">
        <v>1.333</v>
      </c>
      <c r="P43" s="50">
        <v>0.91500000000000004</v>
      </c>
      <c r="Q43" s="23" t="s">
        <v>35</v>
      </c>
      <c r="R43" s="30" t="s">
        <v>110</v>
      </c>
      <c r="S43" s="30" t="s">
        <v>133</v>
      </c>
      <c r="T43" s="30" t="s">
        <v>108</v>
      </c>
      <c r="U43" s="23" t="s">
        <v>38</v>
      </c>
      <c r="V43" s="23" t="s">
        <v>254</v>
      </c>
      <c r="W43" s="23">
        <v>88</v>
      </c>
      <c r="X43" s="23">
        <v>93</v>
      </c>
      <c r="Y43" s="31" t="s">
        <v>253</v>
      </c>
      <c r="Z43" s="28" t="s">
        <v>56</v>
      </c>
      <c r="AB43" s="78">
        <f t="shared" ca="1" si="2"/>
        <v>-0.60547945205479448</v>
      </c>
      <c r="AD43" s="36"/>
      <c r="AE43" s="33"/>
      <c r="AF43" s="32"/>
      <c r="AG43" s="32"/>
      <c r="AH43" s="32"/>
      <c r="AI43" s="32"/>
      <c r="AJ43" s="32"/>
      <c r="AK43" s="32"/>
    </row>
    <row r="44" spans="2:37" ht="30" customHeight="1" x14ac:dyDescent="0.2">
      <c r="B44" s="29">
        <v>72</v>
      </c>
      <c r="C44" s="23" t="str">
        <f t="shared" ca="1" si="0"/>
        <v>APROBADA</v>
      </c>
      <c r="D44" s="52">
        <v>46840</v>
      </c>
      <c r="E44" s="69" t="str">
        <f t="shared" ca="1" si="1"/>
        <v>N/A</v>
      </c>
      <c r="F44" s="30" t="s">
        <v>27</v>
      </c>
      <c r="G44" s="23" t="s">
        <v>135</v>
      </c>
      <c r="H44" s="23" t="s">
        <v>29</v>
      </c>
      <c r="I44" s="23" t="s">
        <v>42</v>
      </c>
      <c r="J44" s="23" t="s">
        <v>43</v>
      </c>
      <c r="K44" s="23" t="s">
        <v>65</v>
      </c>
      <c r="L44" s="23" t="s">
        <v>33</v>
      </c>
      <c r="M44" s="23" t="s">
        <v>69</v>
      </c>
      <c r="N44" s="44">
        <v>60</v>
      </c>
      <c r="O44" s="50">
        <v>4</v>
      </c>
      <c r="P44" s="50">
        <v>0.78</v>
      </c>
      <c r="Q44" s="23" t="s">
        <v>35</v>
      </c>
      <c r="R44" s="30" t="s">
        <v>36</v>
      </c>
      <c r="S44" s="30" t="s">
        <v>37</v>
      </c>
      <c r="T44" s="30" t="s">
        <v>27</v>
      </c>
      <c r="U44" s="23" t="s">
        <v>38</v>
      </c>
      <c r="V44" s="23" t="s">
        <v>38</v>
      </c>
      <c r="W44" s="23">
        <v>124</v>
      </c>
      <c r="X44" s="23">
        <v>136</v>
      </c>
      <c r="Y44" s="31" t="s">
        <v>321</v>
      </c>
      <c r="Z44" s="28" t="s">
        <v>39</v>
      </c>
      <c r="AB44" s="78">
        <f t="shared" ca="1" si="2"/>
        <v>-1.6849315068493151</v>
      </c>
      <c r="AE44" s="33"/>
    </row>
    <row r="45" spans="2:37" ht="30" customHeight="1" x14ac:dyDescent="0.2">
      <c r="B45" s="20">
        <v>73</v>
      </c>
      <c r="C45" s="23" t="str">
        <f t="shared" ca="1" si="0"/>
        <v>APROBADA</v>
      </c>
      <c r="D45" s="52">
        <v>46294</v>
      </c>
      <c r="E45" s="69" t="str">
        <f t="shared" ca="1" si="1"/>
        <v>N/A</v>
      </c>
      <c r="F45" s="30" t="s">
        <v>67</v>
      </c>
      <c r="G45" s="23" t="s">
        <v>131</v>
      </c>
      <c r="H45" s="23" t="s">
        <v>29</v>
      </c>
      <c r="I45" s="23" t="s">
        <v>77</v>
      </c>
      <c r="J45" s="23" t="s">
        <v>78</v>
      </c>
      <c r="K45" s="23" t="s">
        <v>51</v>
      </c>
      <c r="L45" s="23" t="s">
        <v>33</v>
      </c>
      <c r="M45" s="23" t="s">
        <v>103</v>
      </c>
      <c r="N45" s="44">
        <v>64.5</v>
      </c>
      <c r="O45" s="50">
        <v>1.5</v>
      </c>
      <c r="P45" s="50">
        <v>1.4</v>
      </c>
      <c r="Q45" s="23" t="s">
        <v>35</v>
      </c>
      <c r="R45" s="30" t="s">
        <v>36</v>
      </c>
      <c r="S45" s="30" t="s">
        <v>53</v>
      </c>
      <c r="T45" s="30" t="s">
        <v>71</v>
      </c>
      <c r="U45" s="23" t="s">
        <v>94</v>
      </c>
      <c r="V45" s="23" t="s">
        <v>94</v>
      </c>
      <c r="W45" s="23">
        <v>386</v>
      </c>
      <c r="X45" s="23">
        <v>460</v>
      </c>
      <c r="Y45" s="31" t="s">
        <v>100</v>
      </c>
      <c r="Z45" s="28" t="s">
        <v>56</v>
      </c>
      <c r="AB45" s="78">
        <f t="shared" ca="1" si="2"/>
        <v>-0.18904109589041096</v>
      </c>
      <c r="AE45" s="33"/>
    </row>
    <row r="46" spans="2:37" ht="30" customHeight="1" x14ac:dyDescent="0.2">
      <c r="B46" s="29">
        <v>74</v>
      </c>
      <c r="C46" s="23" t="str">
        <f t="shared" ca="1" si="0"/>
        <v>APROBADA</v>
      </c>
      <c r="D46" s="52">
        <v>46294</v>
      </c>
      <c r="E46" s="69" t="str">
        <f t="shared" ca="1" si="1"/>
        <v>N/A</v>
      </c>
      <c r="F46" s="30" t="s">
        <v>67</v>
      </c>
      <c r="G46" s="23" t="s">
        <v>136</v>
      </c>
      <c r="H46" s="23" t="s">
        <v>29</v>
      </c>
      <c r="I46" s="23" t="s">
        <v>49</v>
      </c>
      <c r="J46" s="23" t="s">
        <v>50</v>
      </c>
      <c r="K46" s="23" t="s">
        <v>51</v>
      </c>
      <c r="L46" s="23" t="s">
        <v>33</v>
      </c>
      <c r="M46" s="23" t="s">
        <v>52</v>
      </c>
      <c r="N46" s="44">
        <v>94.5</v>
      </c>
      <c r="O46" s="50">
        <v>2.25</v>
      </c>
      <c r="P46" s="50">
        <v>1.4</v>
      </c>
      <c r="Q46" s="23" t="s">
        <v>35</v>
      </c>
      <c r="R46" s="30" t="s">
        <v>36</v>
      </c>
      <c r="S46" s="30" t="s">
        <v>53</v>
      </c>
      <c r="T46" s="30" t="s">
        <v>71</v>
      </c>
      <c r="U46" s="23" t="s">
        <v>94</v>
      </c>
      <c r="V46" s="23" t="s">
        <v>94</v>
      </c>
      <c r="W46" s="23">
        <v>387</v>
      </c>
      <c r="X46" s="23">
        <v>461</v>
      </c>
      <c r="Y46" s="31" t="s">
        <v>100</v>
      </c>
      <c r="Z46" s="28" t="s">
        <v>56</v>
      </c>
      <c r="AB46" s="78">
        <f t="shared" ca="1" si="2"/>
        <v>-0.18904109589041096</v>
      </c>
      <c r="AE46" s="33"/>
    </row>
    <row r="47" spans="2:37" s="28" customFormat="1" ht="30" customHeight="1" x14ac:dyDescent="0.2">
      <c r="B47" s="20">
        <v>75</v>
      </c>
      <c r="C47" s="23" t="str">
        <f t="shared" ca="1" si="0"/>
        <v>APROBADA</v>
      </c>
      <c r="D47" s="52">
        <v>46292</v>
      </c>
      <c r="E47" s="69" t="str">
        <f t="shared" ca="1" si="1"/>
        <v>N/A</v>
      </c>
      <c r="F47" s="30" t="s">
        <v>127</v>
      </c>
      <c r="G47" s="23" t="s">
        <v>137</v>
      </c>
      <c r="H47" s="23" t="s">
        <v>29</v>
      </c>
      <c r="I47" s="23" t="s">
        <v>30</v>
      </c>
      <c r="J47" s="23" t="s">
        <v>31</v>
      </c>
      <c r="K47" s="23" t="s">
        <v>79</v>
      </c>
      <c r="L47" s="23" t="s">
        <v>33</v>
      </c>
      <c r="M47" s="23" t="s">
        <v>34</v>
      </c>
      <c r="N47" s="44">
        <v>60</v>
      </c>
      <c r="O47" s="50">
        <v>4</v>
      </c>
      <c r="P47" s="50">
        <v>0.7</v>
      </c>
      <c r="Q47" s="23" t="s">
        <v>35</v>
      </c>
      <c r="R47" s="30" t="s">
        <v>36</v>
      </c>
      <c r="S47" s="30" t="s">
        <v>138</v>
      </c>
      <c r="T47" s="30" t="s">
        <v>127</v>
      </c>
      <c r="U47" s="23" t="s">
        <v>54</v>
      </c>
      <c r="V47" s="23" t="s">
        <v>55</v>
      </c>
      <c r="W47" s="23">
        <v>380</v>
      </c>
      <c r="X47" s="23">
        <v>454</v>
      </c>
      <c r="Y47" s="31" t="s">
        <v>100</v>
      </c>
      <c r="Z47" s="28" t="s">
        <v>56</v>
      </c>
      <c r="AB47" s="78">
        <f t="shared" ca="1" si="2"/>
        <v>-0.18356164383561643</v>
      </c>
      <c r="AD47" s="36"/>
      <c r="AE47" s="33"/>
      <c r="AF47" s="32"/>
      <c r="AG47" s="32"/>
      <c r="AH47" s="32"/>
      <c r="AI47" s="32"/>
      <c r="AJ47" s="32"/>
      <c r="AK47" s="32"/>
    </row>
    <row r="48" spans="2:37" ht="30" customHeight="1" x14ac:dyDescent="0.2">
      <c r="B48" s="29">
        <v>78</v>
      </c>
      <c r="C48" s="23" t="str">
        <f t="shared" ca="1" si="0"/>
        <v>APROBADA</v>
      </c>
      <c r="D48" s="52">
        <v>46767</v>
      </c>
      <c r="E48" s="69" t="str">
        <f t="shared" ca="1" si="1"/>
        <v>N/A</v>
      </c>
      <c r="F48" s="30" t="s">
        <v>139</v>
      </c>
      <c r="G48" s="23" t="s">
        <v>140</v>
      </c>
      <c r="H48" s="23" t="s">
        <v>29</v>
      </c>
      <c r="I48" s="23" t="s">
        <v>30</v>
      </c>
      <c r="J48" s="23" t="s">
        <v>31</v>
      </c>
      <c r="K48" s="23" t="s">
        <v>65</v>
      </c>
      <c r="L48" s="23" t="s">
        <v>33</v>
      </c>
      <c r="M48" s="23" t="s">
        <v>60</v>
      </c>
      <c r="N48" s="44">
        <v>72</v>
      </c>
      <c r="O48" s="50">
        <v>2</v>
      </c>
      <c r="P48" s="50">
        <v>0.7</v>
      </c>
      <c r="Q48" s="23" t="s">
        <v>35</v>
      </c>
      <c r="R48" s="30" t="s">
        <v>110</v>
      </c>
      <c r="S48" s="30" t="s">
        <v>111</v>
      </c>
      <c r="T48" s="30" t="s">
        <v>141</v>
      </c>
      <c r="U48" s="23" t="s">
        <v>38</v>
      </c>
      <c r="V48" s="23" t="s">
        <v>142</v>
      </c>
      <c r="W48" s="23">
        <v>22</v>
      </c>
      <c r="X48" s="38">
        <v>24</v>
      </c>
      <c r="Y48" s="31" t="s">
        <v>310</v>
      </c>
      <c r="Z48" s="28" t="s">
        <v>39</v>
      </c>
      <c r="AB48" s="78">
        <f t="shared" ca="1" si="2"/>
        <v>-1.484931506849315</v>
      </c>
      <c r="AE48" s="33"/>
    </row>
    <row r="49" spans="2:37" ht="30" customHeight="1" x14ac:dyDescent="0.2">
      <c r="B49" s="29">
        <v>79</v>
      </c>
      <c r="C49" s="23" t="str">
        <f t="shared" ca="1" si="0"/>
        <v>APROBADA</v>
      </c>
      <c r="D49" s="52">
        <v>46233</v>
      </c>
      <c r="E49" s="69" t="str">
        <f t="shared" ca="1" si="1"/>
        <v>N/A</v>
      </c>
      <c r="F49" s="30" t="s">
        <v>139</v>
      </c>
      <c r="G49" s="23" t="s">
        <v>143</v>
      </c>
      <c r="H49" s="23" t="s">
        <v>29</v>
      </c>
      <c r="I49" s="23" t="s">
        <v>58</v>
      </c>
      <c r="J49" s="23" t="s">
        <v>59</v>
      </c>
      <c r="K49" s="23" t="s">
        <v>51</v>
      </c>
      <c r="L49" s="23" t="s">
        <v>33</v>
      </c>
      <c r="M49" s="23" t="s">
        <v>45</v>
      </c>
      <c r="N49" s="44">
        <v>72</v>
      </c>
      <c r="O49" s="50">
        <v>2</v>
      </c>
      <c r="P49" s="50">
        <v>0.83</v>
      </c>
      <c r="Q49" s="23" t="s">
        <v>35</v>
      </c>
      <c r="R49" s="30" t="s">
        <v>110</v>
      </c>
      <c r="S49" s="30" t="s">
        <v>144</v>
      </c>
      <c r="T49" s="30" t="s">
        <v>141</v>
      </c>
      <c r="U49" s="23" t="s">
        <v>38</v>
      </c>
      <c r="V49" s="23" t="s">
        <v>142</v>
      </c>
      <c r="W49" s="23">
        <v>316</v>
      </c>
      <c r="X49" s="38">
        <v>371</v>
      </c>
      <c r="Y49" s="31" t="s">
        <v>289</v>
      </c>
      <c r="Z49" s="28" t="s">
        <v>56</v>
      </c>
      <c r="AB49" s="78">
        <f t="shared" ca="1" si="2"/>
        <v>-2.1917808219178082E-2</v>
      </c>
      <c r="AE49" s="33"/>
    </row>
    <row r="50" spans="2:37" ht="30" customHeight="1" x14ac:dyDescent="0.2">
      <c r="B50" s="20">
        <v>81</v>
      </c>
      <c r="C50" s="23" t="str">
        <f t="shared" ca="1" si="0"/>
        <v>VENCIDA</v>
      </c>
      <c r="D50" s="52">
        <v>46222</v>
      </c>
      <c r="E50" s="69">
        <f t="shared" ca="1" si="1"/>
        <v>8.21917808219178E-3</v>
      </c>
      <c r="F50" s="30" t="s">
        <v>139</v>
      </c>
      <c r="G50" s="23" t="s">
        <v>145</v>
      </c>
      <c r="H50" s="23" t="s">
        <v>29</v>
      </c>
      <c r="I50" s="23" t="s">
        <v>58</v>
      </c>
      <c r="J50" s="23" t="s">
        <v>59</v>
      </c>
      <c r="K50" s="23" t="s">
        <v>65</v>
      </c>
      <c r="L50" s="23" t="s">
        <v>85</v>
      </c>
      <c r="M50" s="23" t="s">
        <v>60</v>
      </c>
      <c r="N50" s="44">
        <v>84</v>
      </c>
      <c r="O50" s="50">
        <v>2</v>
      </c>
      <c r="P50" s="50">
        <v>0.85</v>
      </c>
      <c r="Q50" s="23" t="s">
        <v>35</v>
      </c>
      <c r="R50" s="30" t="s">
        <v>110</v>
      </c>
      <c r="S50" s="30" t="s">
        <v>144</v>
      </c>
      <c r="T50" s="30" t="s">
        <v>141</v>
      </c>
      <c r="U50" s="23" t="s">
        <v>81</v>
      </c>
      <c r="V50" s="23" t="s">
        <v>142</v>
      </c>
      <c r="W50" s="23">
        <v>251</v>
      </c>
      <c r="X50" s="23">
        <v>312</v>
      </c>
      <c r="Y50" s="31" t="s">
        <v>72</v>
      </c>
      <c r="Z50" s="28" t="s">
        <v>56</v>
      </c>
      <c r="AB50" s="78">
        <f t="shared" ca="1" si="2"/>
        <v>8.21917808219178E-3</v>
      </c>
      <c r="AC50" s="28"/>
      <c r="AE50" s="33"/>
      <c r="AF50" s="34"/>
      <c r="AG50" s="34"/>
      <c r="AH50" s="34"/>
      <c r="AI50" s="34"/>
      <c r="AJ50" s="34"/>
      <c r="AK50" s="34"/>
    </row>
    <row r="51" spans="2:37" ht="30" customHeight="1" x14ac:dyDescent="0.2">
      <c r="B51" s="20">
        <v>87</v>
      </c>
      <c r="C51" s="23" t="str">
        <f t="shared" ca="1" si="0"/>
        <v>APROBADA</v>
      </c>
      <c r="D51" s="52">
        <v>46775</v>
      </c>
      <c r="E51" s="69" t="str">
        <f t="shared" ca="1" si="1"/>
        <v>N/A</v>
      </c>
      <c r="F51" s="30" t="s">
        <v>139</v>
      </c>
      <c r="G51" s="23" t="s">
        <v>146</v>
      </c>
      <c r="H51" s="23" t="s">
        <v>29</v>
      </c>
      <c r="I51" s="23" t="s">
        <v>30</v>
      </c>
      <c r="J51" s="23" t="s">
        <v>31</v>
      </c>
      <c r="K51" s="23" t="s">
        <v>84</v>
      </c>
      <c r="L51" s="23" t="s">
        <v>33</v>
      </c>
      <c r="M51" s="23" t="s">
        <v>34</v>
      </c>
      <c r="N51" s="44">
        <v>72</v>
      </c>
      <c r="O51" s="50">
        <v>4</v>
      </c>
      <c r="P51" s="50">
        <v>0.7</v>
      </c>
      <c r="Q51" s="23" t="s">
        <v>35</v>
      </c>
      <c r="R51" s="30" t="s">
        <v>110</v>
      </c>
      <c r="S51" s="30" t="s">
        <v>111</v>
      </c>
      <c r="T51" s="30" t="s">
        <v>141</v>
      </c>
      <c r="U51" s="23" t="s">
        <v>81</v>
      </c>
      <c r="V51" s="23" t="s">
        <v>142</v>
      </c>
      <c r="W51" s="23">
        <v>40</v>
      </c>
      <c r="X51" s="23">
        <v>42</v>
      </c>
      <c r="Y51" s="31" t="s">
        <v>310</v>
      </c>
      <c r="Z51" s="28" t="s">
        <v>39</v>
      </c>
      <c r="AB51" s="78">
        <f t="shared" ca="1" si="2"/>
        <v>-1.5068493150684932</v>
      </c>
      <c r="AE51" s="33"/>
    </row>
    <row r="52" spans="2:37" ht="30" customHeight="1" x14ac:dyDescent="0.2">
      <c r="B52" s="29">
        <v>88</v>
      </c>
      <c r="C52" s="23" t="str">
        <f t="shared" ca="1" si="0"/>
        <v>VENCIDA</v>
      </c>
      <c r="D52" s="52">
        <v>46222</v>
      </c>
      <c r="E52" s="69">
        <f t="shared" ca="1" si="1"/>
        <v>8.21917808219178E-3</v>
      </c>
      <c r="F52" s="30" t="s">
        <v>139</v>
      </c>
      <c r="G52" s="23" t="s">
        <v>148</v>
      </c>
      <c r="H52" s="23" t="s">
        <v>29</v>
      </c>
      <c r="I52" s="23" t="s">
        <v>30</v>
      </c>
      <c r="J52" s="23" t="s">
        <v>31</v>
      </c>
      <c r="K52" s="23" t="s">
        <v>51</v>
      </c>
      <c r="L52" s="23" t="s">
        <v>33</v>
      </c>
      <c r="M52" s="23" t="s">
        <v>34</v>
      </c>
      <c r="N52" s="44">
        <v>72</v>
      </c>
      <c r="O52" s="50">
        <v>2</v>
      </c>
      <c r="P52" s="50">
        <v>0.7</v>
      </c>
      <c r="Q52" s="23" t="s">
        <v>35</v>
      </c>
      <c r="R52" s="30" t="s">
        <v>110</v>
      </c>
      <c r="S52" s="30" t="s">
        <v>111</v>
      </c>
      <c r="T52" s="30" t="s">
        <v>141</v>
      </c>
      <c r="U52" s="23" t="s">
        <v>81</v>
      </c>
      <c r="V52" s="23" t="s">
        <v>142</v>
      </c>
      <c r="W52" s="23">
        <v>250</v>
      </c>
      <c r="X52" s="23">
        <v>311</v>
      </c>
      <c r="Y52" s="31" t="s">
        <v>72</v>
      </c>
      <c r="Z52" s="28" t="s">
        <v>39</v>
      </c>
      <c r="AB52" s="78">
        <f t="shared" ca="1" si="2"/>
        <v>8.21917808219178E-3</v>
      </c>
      <c r="AE52" s="33"/>
    </row>
    <row r="53" spans="2:37" ht="30" customHeight="1" x14ac:dyDescent="0.2">
      <c r="B53" s="20">
        <v>91</v>
      </c>
      <c r="C53" s="23" t="str">
        <f t="shared" ca="1" si="0"/>
        <v>APROBADA</v>
      </c>
      <c r="D53" s="52">
        <v>46292</v>
      </c>
      <c r="E53" s="69" t="str">
        <f t="shared" ca="1" si="1"/>
        <v>N/A</v>
      </c>
      <c r="F53" s="30" t="s">
        <v>127</v>
      </c>
      <c r="G53" s="23" t="s">
        <v>149</v>
      </c>
      <c r="H53" s="23" t="s">
        <v>29</v>
      </c>
      <c r="I53" s="23" t="s">
        <v>30</v>
      </c>
      <c r="J53" s="23" t="s">
        <v>31</v>
      </c>
      <c r="K53" s="23" t="s">
        <v>65</v>
      </c>
      <c r="L53" s="23" t="s">
        <v>33</v>
      </c>
      <c r="M53" s="23" t="s">
        <v>34</v>
      </c>
      <c r="N53" s="44">
        <v>76</v>
      </c>
      <c r="O53" s="50">
        <v>4</v>
      </c>
      <c r="P53" s="50">
        <v>0.7</v>
      </c>
      <c r="Q53" s="23" t="s">
        <v>35</v>
      </c>
      <c r="R53" s="30" t="s">
        <v>36</v>
      </c>
      <c r="S53" s="30" t="s">
        <v>37</v>
      </c>
      <c r="T53" s="30" t="s">
        <v>127</v>
      </c>
      <c r="U53" s="23" t="s">
        <v>38</v>
      </c>
      <c r="V53" s="23" t="s">
        <v>38</v>
      </c>
      <c r="W53" s="23">
        <v>377</v>
      </c>
      <c r="X53" s="23">
        <v>451</v>
      </c>
      <c r="Y53" s="31" t="s">
        <v>100</v>
      </c>
      <c r="Z53" s="28" t="s">
        <v>39</v>
      </c>
      <c r="AB53" s="78">
        <f t="shared" ca="1" si="2"/>
        <v>-0.18356164383561643</v>
      </c>
      <c r="AE53" s="33"/>
    </row>
    <row r="54" spans="2:37" ht="30" customHeight="1" x14ac:dyDescent="0.2">
      <c r="B54" s="29">
        <v>92</v>
      </c>
      <c r="C54" s="23" t="str">
        <f t="shared" ca="1" si="0"/>
        <v>APROBADA</v>
      </c>
      <c r="D54" s="52">
        <v>46292</v>
      </c>
      <c r="E54" s="69" t="str">
        <f t="shared" ca="1" si="1"/>
        <v>N/A</v>
      </c>
      <c r="F54" s="30" t="s">
        <v>127</v>
      </c>
      <c r="G54" s="23" t="s">
        <v>150</v>
      </c>
      <c r="H54" s="23" t="s">
        <v>29</v>
      </c>
      <c r="I54" s="23" t="s">
        <v>42</v>
      </c>
      <c r="J54" s="23" t="s">
        <v>43</v>
      </c>
      <c r="K54" s="23" t="s">
        <v>65</v>
      </c>
      <c r="L54" s="23" t="s">
        <v>33</v>
      </c>
      <c r="M54" s="23" t="s">
        <v>52</v>
      </c>
      <c r="N54" s="44">
        <v>56</v>
      </c>
      <c r="O54" s="50">
        <v>4</v>
      </c>
      <c r="P54" s="50">
        <v>0.77</v>
      </c>
      <c r="Q54" s="23" t="s">
        <v>35</v>
      </c>
      <c r="R54" s="30" t="s">
        <v>36</v>
      </c>
      <c r="S54" s="30" t="s">
        <v>37</v>
      </c>
      <c r="T54" s="30" t="s">
        <v>127</v>
      </c>
      <c r="U54" s="23" t="s">
        <v>54</v>
      </c>
      <c r="V54" s="23" t="s">
        <v>55</v>
      </c>
      <c r="W54" s="23">
        <v>381</v>
      </c>
      <c r="X54" s="23">
        <v>455</v>
      </c>
      <c r="Y54" s="31" t="s">
        <v>100</v>
      </c>
      <c r="Z54" s="28" t="s">
        <v>39</v>
      </c>
      <c r="AB54" s="78">
        <f t="shared" ref="AB54:AB110" ca="1" si="3">+($V$1-D54)/365</f>
        <v>-0.18356164383561643</v>
      </c>
      <c r="AE54" s="33"/>
    </row>
    <row r="55" spans="2:37" ht="30" customHeight="1" x14ac:dyDescent="0.2">
      <c r="B55" s="20">
        <v>93</v>
      </c>
      <c r="C55" s="23" t="str">
        <f t="shared" ca="1" si="0"/>
        <v>APROBADA</v>
      </c>
      <c r="D55" s="52">
        <v>46783</v>
      </c>
      <c r="E55" s="69" t="str">
        <f t="shared" ca="1" si="1"/>
        <v>N/A</v>
      </c>
      <c r="F55" s="30" t="s">
        <v>314</v>
      </c>
      <c r="G55" s="23" t="s">
        <v>151</v>
      </c>
      <c r="H55" s="23" t="s">
        <v>29</v>
      </c>
      <c r="I55" s="23" t="s">
        <v>49</v>
      </c>
      <c r="J55" s="23" t="s">
        <v>50</v>
      </c>
      <c r="K55" s="23" t="s">
        <v>51</v>
      </c>
      <c r="L55" s="23" t="s">
        <v>33</v>
      </c>
      <c r="M55" s="23" t="s">
        <v>52</v>
      </c>
      <c r="N55" s="44">
        <v>64</v>
      </c>
      <c r="O55" s="50">
        <v>2.6659999999999999</v>
      </c>
      <c r="P55" s="50">
        <v>1.212</v>
      </c>
      <c r="Q55" s="23" t="s">
        <v>35</v>
      </c>
      <c r="R55" s="30" t="s">
        <v>36</v>
      </c>
      <c r="S55" s="30" t="s">
        <v>53</v>
      </c>
      <c r="T55" s="77" t="s">
        <v>319</v>
      </c>
      <c r="U55" s="23" t="s">
        <v>94</v>
      </c>
      <c r="V55" s="23" t="s">
        <v>55</v>
      </c>
      <c r="W55" s="23">
        <v>53</v>
      </c>
      <c r="X55" s="23">
        <v>56</v>
      </c>
      <c r="Y55" s="31" t="s">
        <v>310</v>
      </c>
      <c r="Z55" s="28" t="s">
        <v>56</v>
      </c>
      <c r="AB55" s="78">
        <f t="shared" ca="1" si="3"/>
        <v>-1.5287671232876712</v>
      </c>
      <c r="AE55" s="33"/>
    </row>
    <row r="56" spans="2:37" ht="30" customHeight="1" x14ac:dyDescent="0.2">
      <c r="B56" s="29">
        <v>94</v>
      </c>
      <c r="C56" s="23" t="str">
        <f t="shared" ca="1" si="0"/>
        <v>APROBADA</v>
      </c>
      <c r="D56" s="79">
        <v>47159</v>
      </c>
      <c r="E56" s="69" t="str">
        <f t="shared" ca="1" si="1"/>
        <v>N/A</v>
      </c>
      <c r="F56" s="30" t="s">
        <v>97</v>
      </c>
      <c r="G56" s="23" t="s">
        <v>152</v>
      </c>
      <c r="H56" s="23" t="s">
        <v>29</v>
      </c>
      <c r="I56" s="23" t="s">
        <v>49</v>
      </c>
      <c r="J56" s="23" t="s">
        <v>50</v>
      </c>
      <c r="K56" s="23" t="s">
        <v>51</v>
      </c>
      <c r="L56" s="23" t="s">
        <v>33</v>
      </c>
      <c r="M56" s="23" t="s">
        <v>45</v>
      </c>
      <c r="N56" s="44">
        <v>72</v>
      </c>
      <c r="O56" s="50">
        <v>1.5</v>
      </c>
      <c r="P56" s="50">
        <v>1.35</v>
      </c>
      <c r="Q56" s="23" t="s">
        <v>35</v>
      </c>
      <c r="R56" s="30" t="s">
        <v>36</v>
      </c>
      <c r="S56" s="30" t="s">
        <v>74</v>
      </c>
      <c r="T56" s="30" t="s">
        <v>99</v>
      </c>
      <c r="U56" s="23" t="s">
        <v>38</v>
      </c>
      <c r="V56" s="23" t="s">
        <v>47</v>
      </c>
      <c r="W56" s="38" t="s">
        <v>374</v>
      </c>
      <c r="X56" s="38" t="s">
        <v>375</v>
      </c>
      <c r="Y56" s="31" t="s">
        <v>370</v>
      </c>
      <c r="Z56" s="28" t="s">
        <v>39</v>
      </c>
      <c r="AB56" s="78">
        <f t="shared" ca="1" si="3"/>
        <v>-2.558904109589041</v>
      </c>
      <c r="AE56" s="33"/>
    </row>
    <row r="57" spans="2:37" ht="30" customHeight="1" x14ac:dyDescent="0.2">
      <c r="B57" s="20">
        <v>95</v>
      </c>
      <c r="C57" s="23" t="str">
        <f t="shared" ca="1" si="0"/>
        <v>APROBADA</v>
      </c>
      <c r="D57" s="79">
        <v>47159</v>
      </c>
      <c r="E57" s="69" t="str">
        <f t="shared" ca="1" si="1"/>
        <v>N/A</v>
      </c>
      <c r="F57" s="30" t="s">
        <v>97</v>
      </c>
      <c r="G57" s="23" t="s">
        <v>153</v>
      </c>
      <c r="H57" s="23" t="s">
        <v>29</v>
      </c>
      <c r="I57" s="23" t="s">
        <v>58</v>
      </c>
      <c r="J57" s="23" t="s">
        <v>59</v>
      </c>
      <c r="K57" s="23" t="s">
        <v>44</v>
      </c>
      <c r="L57" s="23" t="s">
        <v>33</v>
      </c>
      <c r="M57" s="23" t="s">
        <v>60</v>
      </c>
      <c r="N57" s="55">
        <v>58.5</v>
      </c>
      <c r="O57" s="50">
        <v>1.5</v>
      </c>
      <c r="P57" s="50">
        <v>0.92900000000000005</v>
      </c>
      <c r="Q57" s="23" t="s">
        <v>35</v>
      </c>
      <c r="R57" s="30" t="s">
        <v>36</v>
      </c>
      <c r="S57" s="30" t="s">
        <v>74</v>
      </c>
      <c r="T57" s="30" t="s">
        <v>99</v>
      </c>
      <c r="U57" s="23" t="s">
        <v>38</v>
      </c>
      <c r="V57" s="23" t="s">
        <v>47</v>
      </c>
      <c r="W57" s="38" t="s">
        <v>373</v>
      </c>
      <c r="X57" s="38" t="s">
        <v>371</v>
      </c>
      <c r="Y57" s="31" t="s">
        <v>370</v>
      </c>
      <c r="Z57" s="28" t="s">
        <v>39</v>
      </c>
      <c r="AB57" s="78">
        <f t="shared" ca="1" si="3"/>
        <v>-2.558904109589041</v>
      </c>
      <c r="AE57" s="33"/>
    </row>
    <row r="58" spans="2:37" ht="30" customHeight="1" x14ac:dyDescent="0.2">
      <c r="B58" s="20">
        <v>97</v>
      </c>
      <c r="C58" s="23" t="str">
        <f t="shared" ca="1" si="0"/>
        <v>APROBADA</v>
      </c>
      <c r="D58" s="52">
        <v>46397</v>
      </c>
      <c r="E58" s="69" t="str">
        <f t="shared" ca="1" si="1"/>
        <v>N/A</v>
      </c>
      <c r="F58" s="30" t="s">
        <v>314</v>
      </c>
      <c r="G58" s="23" t="s">
        <v>154</v>
      </c>
      <c r="H58" s="23" t="s">
        <v>29</v>
      </c>
      <c r="I58" s="23" t="s">
        <v>77</v>
      </c>
      <c r="J58" s="23" t="s">
        <v>78</v>
      </c>
      <c r="K58" s="23" t="s">
        <v>44</v>
      </c>
      <c r="L58" s="23" t="s">
        <v>33</v>
      </c>
      <c r="M58" s="23" t="s">
        <v>93</v>
      </c>
      <c r="N58" s="44">
        <v>60</v>
      </c>
      <c r="O58" s="50">
        <v>2</v>
      </c>
      <c r="P58" s="50">
        <v>1.212</v>
      </c>
      <c r="Q58" s="23" t="s">
        <v>35</v>
      </c>
      <c r="R58" s="30" t="s">
        <v>36</v>
      </c>
      <c r="S58" s="30" t="s">
        <v>53</v>
      </c>
      <c r="T58" s="77" t="s">
        <v>319</v>
      </c>
      <c r="U58" s="23" t="s">
        <v>94</v>
      </c>
      <c r="V58" s="23" t="s">
        <v>55</v>
      </c>
      <c r="W58" s="23">
        <v>27</v>
      </c>
      <c r="X58" s="23">
        <v>28</v>
      </c>
      <c r="Y58" s="31" t="s">
        <v>155</v>
      </c>
      <c r="Z58" s="28" t="s">
        <v>56</v>
      </c>
      <c r="AB58" s="78">
        <f t="shared" ca="1" si="3"/>
        <v>-0.47123287671232877</v>
      </c>
      <c r="AE58" s="33"/>
    </row>
    <row r="59" spans="2:37" ht="30" customHeight="1" x14ac:dyDescent="0.2">
      <c r="B59" s="29">
        <v>100</v>
      </c>
      <c r="C59" s="23" t="str">
        <f t="shared" ca="1" si="0"/>
        <v>APROBADA</v>
      </c>
      <c r="D59" s="52">
        <v>47320</v>
      </c>
      <c r="E59" s="69" t="str">
        <f t="shared" ref="E59:E117" ca="1" si="4">+IF(($V$1-D59)/365&gt;0,($V$1-D59)/365,"N/A")</f>
        <v>N/A</v>
      </c>
      <c r="F59" s="30" t="s">
        <v>108</v>
      </c>
      <c r="G59" s="23" t="s">
        <v>156</v>
      </c>
      <c r="H59" s="23" t="s">
        <v>29</v>
      </c>
      <c r="I59" s="23" t="s">
        <v>30</v>
      </c>
      <c r="J59" s="23" t="s">
        <v>31</v>
      </c>
      <c r="K59" s="23" t="s">
        <v>65</v>
      </c>
      <c r="L59" s="23" t="s">
        <v>33</v>
      </c>
      <c r="M59" s="23" t="s">
        <v>34</v>
      </c>
      <c r="N59" s="44">
        <v>48</v>
      </c>
      <c r="O59" s="50">
        <v>2</v>
      </c>
      <c r="P59" s="50">
        <v>0.7</v>
      </c>
      <c r="Q59" s="23" t="s">
        <v>35</v>
      </c>
      <c r="R59" s="30" t="s">
        <v>36</v>
      </c>
      <c r="S59" s="30" t="s">
        <v>37</v>
      </c>
      <c r="T59" s="30" t="s">
        <v>108</v>
      </c>
      <c r="U59" s="23" t="s">
        <v>38</v>
      </c>
      <c r="V59" s="23" t="s">
        <v>38</v>
      </c>
      <c r="W59" s="23">
        <v>373</v>
      </c>
      <c r="X59" s="23">
        <v>410</v>
      </c>
      <c r="Y59" s="31" t="s">
        <v>396</v>
      </c>
      <c r="Z59" s="28" t="s">
        <v>39</v>
      </c>
      <c r="AB59" s="78">
        <f t="shared" ca="1" si="3"/>
        <v>-3</v>
      </c>
      <c r="AE59" s="33"/>
    </row>
    <row r="60" spans="2:37" ht="30" customHeight="1" x14ac:dyDescent="0.2">
      <c r="B60" s="20">
        <v>101</v>
      </c>
      <c r="C60" s="23" t="str">
        <f t="shared" ca="1" si="0"/>
        <v>APROBADA</v>
      </c>
      <c r="D60" s="52">
        <v>47320</v>
      </c>
      <c r="E60" s="69" t="str">
        <f t="shared" ca="1" si="4"/>
        <v>N/A</v>
      </c>
      <c r="F60" s="30" t="s">
        <v>108</v>
      </c>
      <c r="G60" s="23" t="s">
        <v>157</v>
      </c>
      <c r="H60" s="23" t="s">
        <v>29</v>
      </c>
      <c r="I60" s="23" t="s">
        <v>30</v>
      </c>
      <c r="J60" s="23" t="s">
        <v>31</v>
      </c>
      <c r="K60" s="23" t="s">
        <v>51</v>
      </c>
      <c r="L60" s="23" t="s">
        <v>33</v>
      </c>
      <c r="M60" s="23" t="s">
        <v>34</v>
      </c>
      <c r="N60" s="44">
        <v>48</v>
      </c>
      <c r="O60" s="50">
        <v>6</v>
      </c>
      <c r="P60" s="50">
        <v>0.7</v>
      </c>
      <c r="Q60" s="23" t="s">
        <v>35</v>
      </c>
      <c r="R60" s="30" t="s">
        <v>36</v>
      </c>
      <c r="S60" s="30" t="s">
        <v>37</v>
      </c>
      <c r="T60" s="30" t="s">
        <v>108</v>
      </c>
      <c r="U60" s="23" t="s">
        <v>38</v>
      </c>
      <c r="V60" s="23" t="s">
        <v>38</v>
      </c>
      <c r="W60" s="23">
        <v>374</v>
      </c>
      <c r="X60" s="23">
        <v>411</v>
      </c>
      <c r="Y60" s="31" t="s">
        <v>396</v>
      </c>
      <c r="Z60" s="28" t="s">
        <v>39</v>
      </c>
      <c r="AB60" s="78">
        <f t="shared" ca="1" si="3"/>
        <v>-3</v>
      </c>
      <c r="AE60" s="33"/>
      <c r="AF60" s="34"/>
      <c r="AG60" s="34"/>
      <c r="AH60" s="34"/>
      <c r="AI60" s="34"/>
      <c r="AJ60" s="34"/>
      <c r="AK60" s="34"/>
    </row>
    <row r="61" spans="2:37" ht="30" customHeight="1" x14ac:dyDescent="0.2">
      <c r="B61" s="29">
        <v>106</v>
      </c>
      <c r="C61" s="23" t="str">
        <f t="shared" ca="1" si="0"/>
        <v>APROBADA</v>
      </c>
      <c r="D61" s="52" t="s">
        <v>388</v>
      </c>
      <c r="E61" s="69" t="e">
        <f ca="1">+IF(($V$1-D61)/365&gt;0,($V$1-D61)/365,"N/A")</f>
        <v>#VALUE!</v>
      </c>
      <c r="F61" s="30" t="s">
        <v>314</v>
      </c>
      <c r="G61" s="23" t="s">
        <v>159</v>
      </c>
      <c r="H61" s="23" t="s">
        <v>29</v>
      </c>
      <c r="I61" s="23" t="s">
        <v>58</v>
      </c>
      <c r="J61" s="23" t="s">
        <v>59</v>
      </c>
      <c r="K61" s="23" t="s">
        <v>44</v>
      </c>
      <c r="L61" s="23" t="s">
        <v>33</v>
      </c>
      <c r="M61" s="23" t="s">
        <v>160</v>
      </c>
      <c r="N61" s="44">
        <v>52</v>
      </c>
      <c r="O61" s="50">
        <v>2</v>
      </c>
      <c r="P61" s="50">
        <v>0.95</v>
      </c>
      <c r="Q61" s="23" t="s">
        <v>35</v>
      </c>
      <c r="R61" s="21" t="s">
        <v>36</v>
      </c>
      <c r="S61" s="30" t="s">
        <v>133</v>
      </c>
      <c r="T61" s="77" t="s">
        <v>319</v>
      </c>
      <c r="U61" s="23" t="s">
        <v>94</v>
      </c>
      <c r="V61" s="23" t="s">
        <v>55</v>
      </c>
      <c r="W61" s="23">
        <v>50</v>
      </c>
      <c r="X61" s="23">
        <v>53</v>
      </c>
      <c r="Y61" s="31" t="s">
        <v>258</v>
      </c>
      <c r="Z61" s="28" t="s">
        <v>56</v>
      </c>
      <c r="AB61" s="78" t="e">
        <f t="shared" ca="1" si="3"/>
        <v>#VALUE!</v>
      </c>
      <c r="AE61" s="33"/>
    </row>
    <row r="62" spans="2:37" ht="30" customHeight="1" x14ac:dyDescent="0.2">
      <c r="B62" s="20">
        <v>107</v>
      </c>
      <c r="C62" s="23" t="str">
        <f t="shared" ca="1" si="0"/>
        <v>APROBADA</v>
      </c>
      <c r="D62" s="52">
        <v>46360</v>
      </c>
      <c r="E62" s="69" t="str">
        <f t="shared" ca="1" si="4"/>
        <v>N/A</v>
      </c>
      <c r="F62" s="30" t="s">
        <v>314</v>
      </c>
      <c r="G62" s="23" t="s">
        <v>161</v>
      </c>
      <c r="H62" s="23" t="s">
        <v>29</v>
      </c>
      <c r="I62" s="23" t="s">
        <v>58</v>
      </c>
      <c r="J62" s="23" t="s">
        <v>59</v>
      </c>
      <c r="K62" s="23" t="s">
        <v>44</v>
      </c>
      <c r="L62" s="23" t="s">
        <v>85</v>
      </c>
      <c r="M62" s="23" t="s">
        <v>160</v>
      </c>
      <c r="N62" s="44">
        <v>60</v>
      </c>
      <c r="O62" s="50">
        <v>1.333</v>
      </c>
      <c r="P62" s="50">
        <v>0.9</v>
      </c>
      <c r="Q62" s="23" t="s">
        <v>162</v>
      </c>
      <c r="R62" s="30" t="s">
        <v>36</v>
      </c>
      <c r="S62" s="30" t="s">
        <v>61</v>
      </c>
      <c r="T62" s="77" t="s">
        <v>319</v>
      </c>
      <c r="U62" s="23" t="s">
        <v>54</v>
      </c>
      <c r="V62" s="23" t="s">
        <v>55</v>
      </c>
      <c r="W62" s="23">
        <v>481</v>
      </c>
      <c r="X62" s="23">
        <v>566</v>
      </c>
      <c r="Y62" s="31" t="s">
        <v>147</v>
      </c>
      <c r="Z62" s="28" t="s">
        <v>39</v>
      </c>
      <c r="AB62" s="78">
        <f t="shared" ca="1" si="3"/>
        <v>-0.36986301369863012</v>
      </c>
      <c r="AE62" s="33"/>
    </row>
    <row r="63" spans="2:37" ht="30" customHeight="1" x14ac:dyDescent="0.2">
      <c r="B63" s="29">
        <v>113</v>
      </c>
      <c r="C63" s="23" t="str">
        <f t="shared" ca="1" si="0"/>
        <v>APROBADA</v>
      </c>
      <c r="D63" s="52">
        <v>46990</v>
      </c>
      <c r="E63" s="69" t="str">
        <f t="shared" ca="1" si="4"/>
        <v>N/A</v>
      </c>
      <c r="F63" s="30" t="s">
        <v>108</v>
      </c>
      <c r="G63" s="23" t="s">
        <v>165</v>
      </c>
      <c r="H63" s="23" t="s">
        <v>29</v>
      </c>
      <c r="I63" s="23" t="s">
        <v>42</v>
      </c>
      <c r="J63" s="23" t="s">
        <v>43</v>
      </c>
      <c r="K63" s="23" t="s">
        <v>65</v>
      </c>
      <c r="L63" s="23" t="s">
        <v>33</v>
      </c>
      <c r="M63" s="23" t="s">
        <v>103</v>
      </c>
      <c r="N63" s="44">
        <v>48</v>
      </c>
      <c r="O63" s="50">
        <v>2</v>
      </c>
      <c r="P63" s="50">
        <v>0.75</v>
      </c>
      <c r="Q63" s="23" t="s">
        <v>35</v>
      </c>
      <c r="R63" s="30" t="s">
        <v>96</v>
      </c>
      <c r="S63" s="30" t="s">
        <v>37</v>
      </c>
      <c r="T63" s="30" t="s">
        <v>108</v>
      </c>
      <c r="U63" s="23" t="s">
        <v>38</v>
      </c>
      <c r="V63" s="23" t="s">
        <v>38</v>
      </c>
      <c r="W63" s="23">
        <v>360</v>
      </c>
      <c r="X63" s="23">
        <v>415</v>
      </c>
      <c r="Y63" s="31" t="s">
        <v>348</v>
      </c>
      <c r="Z63" s="28" t="s">
        <v>39</v>
      </c>
      <c r="AB63" s="78">
        <f t="shared" ca="1" si="3"/>
        <v>-2.095890410958904</v>
      </c>
      <c r="AE63" s="33"/>
    </row>
    <row r="64" spans="2:37" ht="30" customHeight="1" x14ac:dyDescent="0.2">
      <c r="B64" s="20">
        <v>116</v>
      </c>
      <c r="C64" s="23" t="str">
        <f t="shared" ca="1" si="0"/>
        <v>APROBADA</v>
      </c>
      <c r="D64" s="52">
        <v>47033</v>
      </c>
      <c r="E64" s="69" t="str">
        <f t="shared" ca="1" si="4"/>
        <v>N/A</v>
      </c>
      <c r="F64" s="23" t="s">
        <v>314</v>
      </c>
      <c r="G64" s="23" t="s">
        <v>356</v>
      </c>
      <c r="H64" s="23" t="s">
        <v>29</v>
      </c>
      <c r="I64" s="23" t="s">
        <v>58</v>
      </c>
      <c r="J64" s="23" t="s">
        <v>59</v>
      </c>
      <c r="K64" s="23" t="s">
        <v>65</v>
      </c>
      <c r="L64" s="23" t="s">
        <v>33</v>
      </c>
      <c r="M64" s="23" t="s">
        <v>60</v>
      </c>
      <c r="N64" s="44">
        <v>48</v>
      </c>
      <c r="O64" s="50">
        <v>2</v>
      </c>
      <c r="P64" s="50">
        <v>0.95</v>
      </c>
      <c r="Q64" s="23" t="s">
        <v>35</v>
      </c>
      <c r="R64" s="30" t="s">
        <v>36</v>
      </c>
      <c r="S64" s="30" t="s">
        <v>74</v>
      </c>
      <c r="T64" s="77" t="s">
        <v>319</v>
      </c>
      <c r="U64" s="23" t="s">
        <v>94</v>
      </c>
      <c r="V64" s="23" t="s">
        <v>55</v>
      </c>
      <c r="W64" s="23">
        <v>433</v>
      </c>
      <c r="X64" s="23">
        <v>491</v>
      </c>
      <c r="Y64" s="31" t="s">
        <v>357</v>
      </c>
      <c r="Z64" s="28" t="s">
        <v>39</v>
      </c>
      <c r="AB64" s="78"/>
      <c r="AE64" s="33"/>
    </row>
    <row r="65" spans="2:37" ht="30" customHeight="1" x14ac:dyDescent="0.2">
      <c r="B65" s="20">
        <v>121</v>
      </c>
      <c r="C65" s="23" t="str">
        <f t="shared" ca="1" si="0"/>
        <v>APROBADA</v>
      </c>
      <c r="D65" s="52">
        <v>46397</v>
      </c>
      <c r="E65" s="69" t="str">
        <f t="shared" ca="1" si="4"/>
        <v>N/A</v>
      </c>
      <c r="F65" s="30" t="s">
        <v>314</v>
      </c>
      <c r="G65" s="23" t="s">
        <v>167</v>
      </c>
      <c r="H65" s="23" t="s">
        <v>29</v>
      </c>
      <c r="I65" s="23" t="s">
        <v>42</v>
      </c>
      <c r="J65" s="23" t="s">
        <v>43</v>
      </c>
      <c r="K65" s="37" t="s">
        <v>32</v>
      </c>
      <c r="L65" s="23" t="s">
        <v>33</v>
      </c>
      <c r="M65" s="23" t="s">
        <v>52</v>
      </c>
      <c r="N65" s="44">
        <v>60</v>
      </c>
      <c r="O65" s="50">
        <v>1.33</v>
      </c>
      <c r="P65" s="50">
        <v>0.75</v>
      </c>
      <c r="Q65" s="23" t="s">
        <v>35</v>
      </c>
      <c r="R65" s="30" t="s">
        <v>36</v>
      </c>
      <c r="S65" s="30" t="s">
        <v>37</v>
      </c>
      <c r="T65" s="77" t="s">
        <v>319</v>
      </c>
      <c r="U65" s="23" t="s">
        <v>54</v>
      </c>
      <c r="V65" s="23" t="s">
        <v>55</v>
      </c>
      <c r="W65" s="23">
        <v>25</v>
      </c>
      <c r="X65" s="23">
        <v>26</v>
      </c>
      <c r="Y65" s="31" t="s">
        <v>155</v>
      </c>
      <c r="Z65" s="28" t="s">
        <v>39</v>
      </c>
      <c r="AB65" s="78">
        <f t="shared" ca="1" si="3"/>
        <v>-0.47123287671232877</v>
      </c>
      <c r="AE65" s="33"/>
    </row>
    <row r="66" spans="2:37" ht="30" customHeight="1" x14ac:dyDescent="0.2">
      <c r="B66" s="29">
        <v>122</v>
      </c>
      <c r="C66" s="23" t="str">
        <f t="shared" ca="1" si="0"/>
        <v>APROBADA</v>
      </c>
      <c r="D66" s="52">
        <v>46649</v>
      </c>
      <c r="E66" s="69" t="str">
        <f t="shared" ca="1" si="4"/>
        <v>N/A</v>
      </c>
      <c r="F66" s="30" t="s">
        <v>314</v>
      </c>
      <c r="G66" s="23" t="s">
        <v>168</v>
      </c>
      <c r="H66" s="23" t="s">
        <v>29</v>
      </c>
      <c r="I66" s="23" t="s">
        <v>58</v>
      </c>
      <c r="J66" s="23" t="s">
        <v>59</v>
      </c>
      <c r="K66" s="37" t="s">
        <v>65</v>
      </c>
      <c r="L66" s="23" t="s">
        <v>33</v>
      </c>
      <c r="M66" s="23" t="s">
        <v>45</v>
      </c>
      <c r="N66" s="44">
        <v>60</v>
      </c>
      <c r="O66" s="50">
        <v>1.33</v>
      </c>
      <c r="P66" s="50">
        <v>0.75</v>
      </c>
      <c r="Q66" s="23" t="s">
        <v>35</v>
      </c>
      <c r="R66" s="30" t="s">
        <v>36</v>
      </c>
      <c r="S66" s="30" t="s">
        <v>37</v>
      </c>
      <c r="T66" s="77" t="s">
        <v>319</v>
      </c>
      <c r="U66" s="23" t="s">
        <v>54</v>
      </c>
      <c r="V66" s="23" t="s">
        <v>55</v>
      </c>
      <c r="W66" s="23">
        <v>351</v>
      </c>
      <c r="X66" s="23">
        <v>403</v>
      </c>
      <c r="Y66" s="31" t="s">
        <v>348</v>
      </c>
      <c r="Z66" s="28" t="s">
        <v>56</v>
      </c>
      <c r="AB66" s="78">
        <f t="shared" ca="1" si="3"/>
        <v>-1.1616438356164382</v>
      </c>
      <c r="AE66" s="33"/>
    </row>
    <row r="67" spans="2:37" ht="30" customHeight="1" x14ac:dyDescent="0.2">
      <c r="B67" s="20">
        <v>123</v>
      </c>
      <c r="C67" s="23" t="str">
        <f t="shared" ref="C67:C129" ca="1" si="5">+IF(D67&gt;$V$1,"APROBADA","VENCIDA")</f>
        <v>APROBADA</v>
      </c>
      <c r="D67" s="52">
        <v>46397</v>
      </c>
      <c r="E67" s="69" t="str">
        <f t="shared" ca="1" si="4"/>
        <v>N/A</v>
      </c>
      <c r="F67" s="30" t="s">
        <v>314</v>
      </c>
      <c r="G67" s="23" t="s">
        <v>169</v>
      </c>
      <c r="H67" s="23" t="s">
        <v>29</v>
      </c>
      <c r="I67" s="23" t="s">
        <v>30</v>
      </c>
      <c r="J67" s="23" t="s">
        <v>31</v>
      </c>
      <c r="K67" s="37" t="s">
        <v>32</v>
      </c>
      <c r="L67" s="23" t="s">
        <v>33</v>
      </c>
      <c r="M67" s="23" t="s">
        <v>34</v>
      </c>
      <c r="N67" s="44">
        <v>60</v>
      </c>
      <c r="O67" s="50">
        <v>1.33</v>
      </c>
      <c r="P67" s="50">
        <v>0.75</v>
      </c>
      <c r="Q67" s="23" t="s">
        <v>35</v>
      </c>
      <c r="R67" s="30" t="s">
        <v>36</v>
      </c>
      <c r="S67" s="30" t="s">
        <v>37</v>
      </c>
      <c r="T67" s="77" t="s">
        <v>319</v>
      </c>
      <c r="U67" s="23" t="s">
        <v>54</v>
      </c>
      <c r="V67" s="23" t="s">
        <v>55</v>
      </c>
      <c r="W67" s="23">
        <v>26</v>
      </c>
      <c r="X67" s="23">
        <v>27</v>
      </c>
      <c r="Y67" s="31" t="s">
        <v>155</v>
      </c>
      <c r="Z67" s="28" t="s">
        <v>39</v>
      </c>
      <c r="AB67" s="78">
        <f t="shared" ca="1" si="3"/>
        <v>-0.47123287671232877</v>
      </c>
      <c r="AE67" s="33"/>
    </row>
    <row r="68" spans="2:37" ht="30" customHeight="1" x14ac:dyDescent="0.2">
      <c r="B68" s="29">
        <v>124</v>
      </c>
      <c r="C68" s="23" t="str">
        <f t="shared" ca="1" si="5"/>
        <v>APROBADA</v>
      </c>
      <c r="D68" s="52">
        <v>46539</v>
      </c>
      <c r="E68" s="69" t="str">
        <f t="shared" ca="1" si="4"/>
        <v>N/A</v>
      </c>
      <c r="F68" s="30" t="s">
        <v>170</v>
      </c>
      <c r="G68" s="23" t="s">
        <v>171</v>
      </c>
      <c r="H68" s="23" t="s">
        <v>29</v>
      </c>
      <c r="I68" s="23" t="s">
        <v>58</v>
      </c>
      <c r="J68" s="23" t="s">
        <v>59</v>
      </c>
      <c r="K68" s="37" t="s">
        <v>172</v>
      </c>
      <c r="L68" s="23" t="s">
        <v>85</v>
      </c>
      <c r="M68" s="23" t="s">
        <v>60</v>
      </c>
      <c r="N68" s="44">
        <v>32</v>
      </c>
      <c r="O68" s="50" t="s">
        <v>34</v>
      </c>
      <c r="P68" s="50">
        <v>0.84</v>
      </c>
      <c r="Q68" s="23" t="s">
        <v>86</v>
      </c>
      <c r="R68" s="30" t="s">
        <v>87</v>
      </c>
      <c r="S68" s="30" t="s">
        <v>88</v>
      </c>
      <c r="T68" s="30" t="s">
        <v>173</v>
      </c>
      <c r="U68" s="23" t="s">
        <v>174</v>
      </c>
      <c r="V68" s="23" t="s">
        <v>175</v>
      </c>
      <c r="W68" s="23">
        <v>218</v>
      </c>
      <c r="X68" s="23">
        <v>263</v>
      </c>
      <c r="Y68" s="31" t="s">
        <v>279</v>
      </c>
      <c r="Z68" s="28" t="s">
        <v>39</v>
      </c>
      <c r="AB68" s="78">
        <f t="shared" ca="1" si="3"/>
        <v>-0.86027397260273974</v>
      </c>
      <c r="AE68" s="33"/>
    </row>
    <row r="69" spans="2:37" ht="30" customHeight="1" x14ac:dyDescent="0.2">
      <c r="B69" s="20">
        <v>125</v>
      </c>
      <c r="C69" s="23" t="str">
        <f t="shared" ca="1" si="5"/>
        <v>APROBADA</v>
      </c>
      <c r="D69" s="52">
        <v>46441</v>
      </c>
      <c r="E69" s="69" t="str">
        <f t="shared" ca="1" si="4"/>
        <v>N/A</v>
      </c>
      <c r="F69" s="30" t="s">
        <v>314</v>
      </c>
      <c r="G69" s="23" t="s">
        <v>119</v>
      </c>
      <c r="H69" s="23" t="s">
        <v>29</v>
      </c>
      <c r="I69" s="23" t="s">
        <v>42</v>
      </c>
      <c r="J69" s="23" t="s">
        <v>43</v>
      </c>
      <c r="K69" s="37" t="s">
        <v>65</v>
      </c>
      <c r="L69" s="23" t="s">
        <v>33</v>
      </c>
      <c r="M69" s="23" t="s">
        <v>93</v>
      </c>
      <c r="N69" s="44">
        <v>60</v>
      </c>
      <c r="O69" s="50">
        <v>4</v>
      </c>
      <c r="P69" s="50">
        <v>0.82</v>
      </c>
      <c r="Q69" s="23" t="s">
        <v>35</v>
      </c>
      <c r="R69" s="30" t="s">
        <v>36</v>
      </c>
      <c r="S69" s="30" t="s">
        <v>37</v>
      </c>
      <c r="T69" s="77" t="s">
        <v>319</v>
      </c>
      <c r="U69" s="23" t="s">
        <v>54</v>
      </c>
      <c r="V69" s="23" t="s">
        <v>55</v>
      </c>
      <c r="W69" s="23">
        <v>1663</v>
      </c>
      <c r="X69" s="23">
        <v>72</v>
      </c>
      <c r="Y69" s="31" t="s">
        <v>118</v>
      </c>
      <c r="Z69" s="28" t="s">
        <v>39</v>
      </c>
      <c r="AB69" s="78">
        <f t="shared" ca="1" si="3"/>
        <v>-0.59178082191780823</v>
      </c>
      <c r="AE69" s="33"/>
    </row>
    <row r="70" spans="2:37" ht="30" customHeight="1" x14ac:dyDescent="0.2">
      <c r="B70" s="29">
        <v>126</v>
      </c>
      <c r="C70" s="23" t="str">
        <f t="shared" ca="1" si="5"/>
        <v>APROBADA</v>
      </c>
      <c r="D70" s="52">
        <v>46539</v>
      </c>
      <c r="E70" s="69" t="str">
        <f t="shared" ca="1" si="4"/>
        <v>N/A</v>
      </c>
      <c r="F70" s="30" t="s">
        <v>170</v>
      </c>
      <c r="G70" s="23" t="s">
        <v>176</v>
      </c>
      <c r="H70" s="23" t="s">
        <v>29</v>
      </c>
      <c r="I70" s="23" t="s">
        <v>77</v>
      </c>
      <c r="J70" s="23" t="s">
        <v>78</v>
      </c>
      <c r="K70" s="37" t="s">
        <v>32</v>
      </c>
      <c r="L70" s="23" t="s">
        <v>85</v>
      </c>
      <c r="M70" s="23" t="s">
        <v>103</v>
      </c>
      <c r="N70" s="44">
        <v>75</v>
      </c>
      <c r="O70" s="50" t="s">
        <v>34</v>
      </c>
      <c r="P70" s="50">
        <v>1.2</v>
      </c>
      <c r="Q70" s="23" t="s">
        <v>158</v>
      </c>
      <c r="R70" s="30" t="s">
        <v>87</v>
      </c>
      <c r="S70" s="30" t="s">
        <v>88</v>
      </c>
      <c r="T70" s="30" t="s">
        <v>173</v>
      </c>
      <c r="U70" s="23" t="s">
        <v>174</v>
      </c>
      <c r="V70" s="23" t="s">
        <v>175</v>
      </c>
      <c r="W70" s="23">
        <v>220</v>
      </c>
      <c r="X70" s="23">
        <v>265</v>
      </c>
      <c r="Y70" s="31" t="s">
        <v>279</v>
      </c>
      <c r="Z70" s="28" t="s">
        <v>56</v>
      </c>
      <c r="AB70" s="78">
        <f t="shared" ca="1" si="3"/>
        <v>-0.86027397260273974</v>
      </c>
      <c r="AE70" s="33"/>
    </row>
    <row r="71" spans="2:37" ht="30" customHeight="1" x14ac:dyDescent="0.2">
      <c r="B71" s="20">
        <v>129</v>
      </c>
      <c r="C71" s="23" t="str">
        <f t="shared" ca="1" si="5"/>
        <v>VENCIDA</v>
      </c>
      <c r="D71" s="52">
        <v>46137</v>
      </c>
      <c r="E71" s="69">
        <f t="shared" ca="1" si="4"/>
        <v>0.24109589041095891</v>
      </c>
      <c r="F71" s="30" t="s">
        <v>40</v>
      </c>
      <c r="G71" s="23" t="s">
        <v>177</v>
      </c>
      <c r="H71" s="23" t="s">
        <v>29</v>
      </c>
      <c r="I71" s="23" t="s">
        <v>58</v>
      </c>
      <c r="J71" s="23" t="s">
        <v>59</v>
      </c>
      <c r="K71" s="23" t="s">
        <v>65</v>
      </c>
      <c r="L71" s="23" t="s">
        <v>33</v>
      </c>
      <c r="M71" s="23" t="s">
        <v>45</v>
      </c>
      <c r="N71" s="44">
        <v>64</v>
      </c>
      <c r="O71" s="50">
        <v>2.6659999999999999</v>
      </c>
      <c r="P71" s="50">
        <v>0.92900000000000005</v>
      </c>
      <c r="Q71" s="23" t="s">
        <v>35</v>
      </c>
      <c r="R71" s="30" t="s">
        <v>36</v>
      </c>
      <c r="S71" s="30" t="s">
        <v>74</v>
      </c>
      <c r="T71" s="30" t="s">
        <v>46</v>
      </c>
      <c r="U71" s="23" t="s">
        <v>38</v>
      </c>
      <c r="V71" s="23" t="s">
        <v>47</v>
      </c>
      <c r="W71" s="23">
        <v>137</v>
      </c>
      <c r="X71" s="23">
        <v>169</v>
      </c>
      <c r="Y71" s="31" t="s">
        <v>48</v>
      </c>
      <c r="Z71" s="28" t="s">
        <v>39</v>
      </c>
      <c r="AB71" s="78">
        <f t="shared" ca="1" si="3"/>
        <v>0.24109589041095891</v>
      </c>
      <c r="AE71" s="33"/>
      <c r="AF71" s="28"/>
      <c r="AG71" s="28"/>
      <c r="AH71" s="28"/>
      <c r="AI71" s="28"/>
      <c r="AJ71" s="28"/>
      <c r="AK71" s="28"/>
    </row>
    <row r="72" spans="2:37" ht="30" customHeight="1" x14ac:dyDescent="0.2">
      <c r="B72" s="29">
        <v>130</v>
      </c>
      <c r="C72" s="23" t="str">
        <f t="shared" ca="1" si="5"/>
        <v>APROBADA</v>
      </c>
      <c r="D72" s="52">
        <v>46818</v>
      </c>
      <c r="E72" s="69" t="str">
        <f t="shared" ca="1" si="4"/>
        <v>N/A</v>
      </c>
      <c r="F72" s="30" t="s">
        <v>314</v>
      </c>
      <c r="G72" s="23" t="s">
        <v>178</v>
      </c>
      <c r="H72" s="23" t="s">
        <v>29</v>
      </c>
      <c r="I72" s="23" t="s">
        <v>58</v>
      </c>
      <c r="J72" s="23" t="s">
        <v>59</v>
      </c>
      <c r="K72" s="23" t="s">
        <v>32</v>
      </c>
      <c r="L72" s="23" t="s">
        <v>33</v>
      </c>
      <c r="M72" s="23" t="s">
        <v>60</v>
      </c>
      <c r="N72" s="44">
        <v>56</v>
      </c>
      <c r="O72" s="50">
        <v>1.33</v>
      </c>
      <c r="P72" s="50">
        <v>0.95</v>
      </c>
      <c r="Q72" s="23" t="s">
        <v>35</v>
      </c>
      <c r="R72" s="30" t="s">
        <v>36</v>
      </c>
      <c r="S72" s="30" t="s">
        <v>74</v>
      </c>
      <c r="T72" s="77" t="s">
        <v>319</v>
      </c>
      <c r="U72" s="23" t="s">
        <v>94</v>
      </c>
      <c r="V72" s="23" t="s">
        <v>55</v>
      </c>
      <c r="W72" s="23">
        <v>95</v>
      </c>
      <c r="X72" s="23">
        <v>107</v>
      </c>
      <c r="Y72" s="31" t="s">
        <v>321</v>
      </c>
      <c r="Z72" s="28" t="s">
        <v>39</v>
      </c>
      <c r="AB72" s="78">
        <f t="shared" ca="1" si="3"/>
        <v>-1.6246575342465754</v>
      </c>
      <c r="AE72" s="33"/>
    </row>
    <row r="73" spans="2:37" ht="30" customHeight="1" x14ac:dyDescent="0.2">
      <c r="B73" s="20">
        <v>131</v>
      </c>
      <c r="C73" s="23" t="str">
        <f t="shared" ca="1" si="5"/>
        <v>APROBADA</v>
      </c>
      <c r="D73" s="52">
        <v>46292</v>
      </c>
      <c r="E73" s="69" t="str">
        <f t="shared" ca="1" si="4"/>
        <v>N/A</v>
      </c>
      <c r="F73" s="30" t="s">
        <v>127</v>
      </c>
      <c r="G73" s="23" t="s">
        <v>179</v>
      </c>
      <c r="H73" s="23" t="s">
        <v>29</v>
      </c>
      <c r="I73" s="23" t="s">
        <v>58</v>
      </c>
      <c r="J73" s="23" t="s">
        <v>59</v>
      </c>
      <c r="K73" s="37" t="s">
        <v>51</v>
      </c>
      <c r="L73" s="23" t="s">
        <v>33</v>
      </c>
      <c r="M73" s="23" t="s">
        <v>45</v>
      </c>
      <c r="N73" s="44">
        <v>40</v>
      </c>
      <c r="O73" s="50">
        <v>2</v>
      </c>
      <c r="P73" s="50">
        <v>1.0649999999999999</v>
      </c>
      <c r="Q73" s="23" t="s">
        <v>158</v>
      </c>
      <c r="R73" s="30" t="s">
        <v>36</v>
      </c>
      <c r="S73" s="30" t="s">
        <v>180</v>
      </c>
      <c r="T73" s="30" t="s">
        <v>127</v>
      </c>
      <c r="U73" s="23" t="s">
        <v>54</v>
      </c>
      <c r="V73" s="23" t="s">
        <v>95</v>
      </c>
      <c r="W73" s="23">
        <v>378</v>
      </c>
      <c r="X73" s="23">
        <v>452</v>
      </c>
      <c r="Y73" s="31" t="s">
        <v>100</v>
      </c>
      <c r="Z73" s="28" t="s">
        <v>39</v>
      </c>
      <c r="AB73" s="78">
        <f t="shared" ca="1" si="3"/>
        <v>-0.18356164383561643</v>
      </c>
      <c r="AE73" s="33"/>
    </row>
    <row r="74" spans="2:37" ht="30" customHeight="1" x14ac:dyDescent="0.2">
      <c r="B74" s="29">
        <v>132</v>
      </c>
      <c r="C74" s="23" t="str">
        <f t="shared" ca="1" si="5"/>
        <v>APROBADA</v>
      </c>
      <c r="D74" s="52">
        <v>46292</v>
      </c>
      <c r="E74" s="69" t="str">
        <f t="shared" ca="1" si="4"/>
        <v>N/A</v>
      </c>
      <c r="F74" s="30" t="s">
        <v>127</v>
      </c>
      <c r="G74" s="23" t="s">
        <v>181</v>
      </c>
      <c r="H74" s="23" t="s">
        <v>29</v>
      </c>
      <c r="I74" s="23" t="s">
        <v>49</v>
      </c>
      <c r="J74" s="23" t="s">
        <v>50</v>
      </c>
      <c r="K74" s="37" t="s">
        <v>32</v>
      </c>
      <c r="L74" s="23" t="s">
        <v>33</v>
      </c>
      <c r="M74" s="23" t="s">
        <v>73</v>
      </c>
      <c r="N74" s="44">
        <v>60</v>
      </c>
      <c r="O74" s="50">
        <v>2.5</v>
      </c>
      <c r="P74" s="50">
        <v>1.2050000000000001</v>
      </c>
      <c r="Q74" s="23" t="s">
        <v>158</v>
      </c>
      <c r="R74" s="30" t="s">
        <v>36</v>
      </c>
      <c r="S74" s="30" t="s">
        <v>182</v>
      </c>
      <c r="T74" s="30" t="s">
        <v>127</v>
      </c>
      <c r="U74" s="23" t="s">
        <v>54</v>
      </c>
      <c r="V74" s="23" t="s">
        <v>95</v>
      </c>
      <c r="W74" s="23">
        <v>379</v>
      </c>
      <c r="X74" s="23">
        <v>453</v>
      </c>
      <c r="Y74" s="31" t="s">
        <v>100</v>
      </c>
      <c r="Z74" s="28" t="s">
        <v>39</v>
      </c>
      <c r="AB74" s="78">
        <f t="shared" ca="1" si="3"/>
        <v>-0.18356164383561643</v>
      </c>
      <c r="AE74" s="33"/>
    </row>
    <row r="75" spans="2:37" ht="30" customHeight="1" x14ac:dyDescent="0.2">
      <c r="B75" s="20">
        <v>135</v>
      </c>
      <c r="C75" s="23" t="str">
        <f t="shared" ca="1" si="5"/>
        <v>APROBADA</v>
      </c>
      <c r="D75" s="52">
        <v>47230</v>
      </c>
      <c r="E75" s="69" t="str">
        <f t="shared" ca="1" si="4"/>
        <v>N/A</v>
      </c>
      <c r="F75" s="30" t="s">
        <v>40</v>
      </c>
      <c r="G75" s="23" t="s">
        <v>185</v>
      </c>
      <c r="H75" s="23" t="s">
        <v>29</v>
      </c>
      <c r="I75" s="23" t="s">
        <v>30</v>
      </c>
      <c r="J75" s="23" t="s">
        <v>31</v>
      </c>
      <c r="K75" s="37" t="s">
        <v>32</v>
      </c>
      <c r="L75" s="23" t="s">
        <v>33</v>
      </c>
      <c r="M75" s="23" t="s">
        <v>34</v>
      </c>
      <c r="N75" s="44">
        <v>64</v>
      </c>
      <c r="O75" s="50">
        <v>2.6659999999999999</v>
      </c>
      <c r="P75" s="50">
        <v>0.745</v>
      </c>
      <c r="Q75" s="23" t="s">
        <v>35</v>
      </c>
      <c r="R75" s="30" t="s">
        <v>36</v>
      </c>
      <c r="S75" s="30" t="s">
        <v>70</v>
      </c>
      <c r="T75" s="30" t="s">
        <v>46</v>
      </c>
      <c r="U75" s="23" t="s">
        <v>38</v>
      </c>
      <c r="V75" s="23" t="s">
        <v>47</v>
      </c>
      <c r="W75" s="23">
        <v>200</v>
      </c>
      <c r="X75" s="23">
        <v>221</v>
      </c>
      <c r="Y75" s="31" t="s">
        <v>387</v>
      </c>
      <c r="Z75" s="28" t="s">
        <v>39</v>
      </c>
      <c r="AB75" s="78">
        <f t="shared" ca="1" si="3"/>
        <v>-2.7534246575342465</v>
      </c>
      <c r="AE75" s="33"/>
      <c r="AF75" s="28"/>
      <c r="AG75" s="28"/>
      <c r="AH75" s="28"/>
      <c r="AI75" s="28"/>
      <c r="AJ75" s="28"/>
      <c r="AK75" s="28"/>
    </row>
    <row r="76" spans="2:37" ht="30" customHeight="1" x14ac:dyDescent="0.2">
      <c r="B76" s="29">
        <v>136</v>
      </c>
      <c r="C76" s="23" t="str">
        <f t="shared" ca="1" si="5"/>
        <v>APROBADA</v>
      </c>
      <c r="D76" s="52">
        <v>47230</v>
      </c>
      <c r="E76" s="69" t="str">
        <f t="shared" ca="1" si="4"/>
        <v>N/A</v>
      </c>
      <c r="F76" s="30" t="s">
        <v>40</v>
      </c>
      <c r="G76" s="23" t="s">
        <v>186</v>
      </c>
      <c r="H76" s="23" t="s">
        <v>29</v>
      </c>
      <c r="I76" s="23" t="s">
        <v>58</v>
      </c>
      <c r="J76" s="23" t="s">
        <v>59</v>
      </c>
      <c r="K76" s="37" t="s">
        <v>51</v>
      </c>
      <c r="L76" s="23" t="s">
        <v>33</v>
      </c>
      <c r="M76" s="23" t="s">
        <v>103</v>
      </c>
      <c r="N76" s="44">
        <v>64</v>
      </c>
      <c r="O76" s="50">
        <v>2.6659999999999999</v>
      </c>
      <c r="P76" s="50">
        <v>0.78200000000000003</v>
      </c>
      <c r="Q76" s="23" t="s">
        <v>35</v>
      </c>
      <c r="R76" s="30" t="s">
        <v>36</v>
      </c>
      <c r="S76" s="30" t="s">
        <v>70</v>
      </c>
      <c r="T76" s="30" t="s">
        <v>46</v>
      </c>
      <c r="U76" s="23" t="s">
        <v>38</v>
      </c>
      <c r="V76" s="23" t="s">
        <v>47</v>
      </c>
      <c r="W76" s="23">
        <v>204</v>
      </c>
      <c r="X76" s="23">
        <v>225</v>
      </c>
      <c r="Y76" s="31" t="s">
        <v>387</v>
      </c>
      <c r="Z76" s="28" t="s">
        <v>39</v>
      </c>
      <c r="AB76" s="78">
        <f t="shared" ca="1" si="3"/>
        <v>-2.7534246575342465</v>
      </c>
      <c r="AE76" s="33"/>
      <c r="AF76" s="28"/>
      <c r="AG76" s="28"/>
      <c r="AH76" s="28"/>
      <c r="AI76" s="28"/>
      <c r="AJ76" s="28"/>
      <c r="AK76" s="28"/>
    </row>
    <row r="77" spans="2:37" ht="30" customHeight="1" x14ac:dyDescent="0.2">
      <c r="B77" s="20">
        <v>137</v>
      </c>
      <c r="C77" s="23" t="str">
        <f t="shared" ca="1" si="5"/>
        <v>APROBADA</v>
      </c>
      <c r="D77" s="80">
        <v>47033</v>
      </c>
      <c r="E77" s="69" t="str">
        <f t="shared" ca="1" si="4"/>
        <v>N/A</v>
      </c>
      <c r="F77" s="30" t="s">
        <v>314</v>
      </c>
      <c r="G77" s="23" t="s">
        <v>187</v>
      </c>
      <c r="H77" s="23" t="s">
        <v>29</v>
      </c>
      <c r="I77" s="23" t="s">
        <v>30</v>
      </c>
      <c r="J77" s="23" t="s">
        <v>31</v>
      </c>
      <c r="K77" s="37" t="s">
        <v>79</v>
      </c>
      <c r="L77" s="23" t="s">
        <v>33</v>
      </c>
      <c r="M77" s="23" t="s">
        <v>34</v>
      </c>
      <c r="N77" s="44">
        <v>60</v>
      </c>
      <c r="O77" s="50">
        <v>6</v>
      </c>
      <c r="P77" s="50">
        <v>0.7</v>
      </c>
      <c r="Q77" s="23" t="s">
        <v>35</v>
      </c>
      <c r="R77" s="30" t="s">
        <v>36</v>
      </c>
      <c r="S77" s="30" t="s">
        <v>37</v>
      </c>
      <c r="T77" s="77" t="s">
        <v>319</v>
      </c>
      <c r="U77" s="23" t="s">
        <v>54</v>
      </c>
      <c r="V77" s="23" t="s">
        <v>55</v>
      </c>
      <c r="W77" s="23">
        <v>434</v>
      </c>
      <c r="X77" s="23">
        <v>492</v>
      </c>
      <c r="Y77" s="31" t="s">
        <v>357</v>
      </c>
      <c r="Z77" s="28" t="s">
        <v>39</v>
      </c>
      <c r="AB77" s="78">
        <f t="shared" ca="1" si="3"/>
        <v>-2.2136986301369861</v>
      </c>
      <c r="AE77" s="33"/>
    </row>
    <row r="78" spans="2:37" ht="30" customHeight="1" x14ac:dyDescent="0.2">
      <c r="B78" s="29">
        <v>138</v>
      </c>
      <c r="C78" s="23" t="str">
        <f t="shared" ca="1" si="5"/>
        <v>APROBADA</v>
      </c>
      <c r="D78" s="52">
        <v>46539</v>
      </c>
      <c r="E78" s="69" t="str">
        <f t="shared" ca="1" si="4"/>
        <v>N/A</v>
      </c>
      <c r="F78" s="30" t="s">
        <v>170</v>
      </c>
      <c r="G78" s="23" t="s">
        <v>188</v>
      </c>
      <c r="H78" s="23" t="s">
        <v>29</v>
      </c>
      <c r="I78" s="23" t="s">
        <v>58</v>
      </c>
      <c r="J78" s="23" t="s">
        <v>59</v>
      </c>
      <c r="K78" s="37" t="s">
        <v>51</v>
      </c>
      <c r="L78" s="23" t="s">
        <v>85</v>
      </c>
      <c r="M78" s="23" t="s">
        <v>69</v>
      </c>
      <c r="N78" s="44">
        <v>80</v>
      </c>
      <c r="O78" s="50" t="s">
        <v>34</v>
      </c>
      <c r="P78" s="50">
        <v>0.8</v>
      </c>
      <c r="Q78" s="23" t="s">
        <v>86</v>
      </c>
      <c r="R78" s="30" t="s">
        <v>87</v>
      </c>
      <c r="S78" s="30" t="s">
        <v>88</v>
      </c>
      <c r="T78" s="30" t="s">
        <v>173</v>
      </c>
      <c r="U78" s="23" t="s">
        <v>174</v>
      </c>
      <c r="V78" s="23" t="s">
        <v>175</v>
      </c>
      <c r="W78" s="23">
        <v>221</v>
      </c>
      <c r="X78" s="23">
        <v>266</v>
      </c>
      <c r="Y78" s="31" t="s">
        <v>279</v>
      </c>
      <c r="Z78" s="28" t="s">
        <v>39</v>
      </c>
      <c r="AB78" s="78">
        <f t="shared" ca="1" si="3"/>
        <v>-0.86027397260273974</v>
      </c>
      <c r="AE78" s="33"/>
    </row>
    <row r="79" spans="2:37" ht="30" customHeight="1" x14ac:dyDescent="0.2">
      <c r="B79" s="29">
        <v>139</v>
      </c>
      <c r="C79" s="23" t="str">
        <f t="shared" ca="1" si="5"/>
        <v>APROBADA</v>
      </c>
      <c r="D79" s="52">
        <v>46395</v>
      </c>
      <c r="E79" s="69" t="str">
        <f t="shared" ca="1" si="4"/>
        <v>N/A</v>
      </c>
      <c r="F79" s="30" t="s">
        <v>189</v>
      </c>
      <c r="G79" s="23" t="s">
        <v>190</v>
      </c>
      <c r="H79" s="23" t="s">
        <v>29</v>
      </c>
      <c r="I79" s="23" t="s">
        <v>58</v>
      </c>
      <c r="J79" s="23" t="s">
        <v>59</v>
      </c>
      <c r="K79" s="37" t="s">
        <v>44</v>
      </c>
      <c r="L79" s="23" t="s">
        <v>33</v>
      </c>
      <c r="M79" s="23" t="s">
        <v>45</v>
      </c>
      <c r="N79" s="44">
        <v>45</v>
      </c>
      <c r="O79" s="50">
        <v>2.25</v>
      </c>
      <c r="P79" s="50">
        <v>0.9</v>
      </c>
      <c r="Q79" s="23" t="s">
        <v>35</v>
      </c>
      <c r="R79" s="30" t="s">
        <v>36</v>
      </c>
      <c r="S79" s="30" t="s">
        <v>74</v>
      </c>
      <c r="T79" s="30" t="s">
        <v>164</v>
      </c>
      <c r="U79" s="23" t="s">
        <v>191</v>
      </c>
      <c r="V79" s="23" t="s">
        <v>192</v>
      </c>
      <c r="W79" s="23">
        <v>21</v>
      </c>
      <c r="X79" s="23">
        <v>22</v>
      </c>
      <c r="Y79" s="31" t="s">
        <v>155</v>
      </c>
      <c r="Z79" s="28" t="s">
        <v>39</v>
      </c>
      <c r="AB79" s="78">
        <f t="shared" ca="1" si="3"/>
        <v>-0.46575342465753422</v>
      </c>
      <c r="AE79" s="33"/>
    </row>
    <row r="80" spans="2:37" ht="30" customHeight="1" x14ac:dyDescent="0.2">
      <c r="B80" s="29">
        <v>140</v>
      </c>
      <c r="C80" s="23" t="str">
        <f t="shared" ca="1" si="5"/>
        <v>APROBADA</v>
      </c>
      <c r="D80" s="52">
        <v>46395</v>
      </c>
      <c r="E80" s="69" t="str">
        <f t="shared" ca="1" si="4"/>
        <v>N/A</v>
      </c>
      <c r="F80" s="30" t="s">
        <v>189</v>
      </c>
      <c r="G80" s="23" t="s">
        <v>193</v>
      </c>
      <c r="H80" s="23" t="s">
        <v>29</v>
      </c>
      <c r="I80" s="23" t="s">
        <v>58</v>
      </c>
      <c r="J80" s="23" t="s">
        <v>59</v>
      </c>
      <c r="K80" s="37" t="s">
        <v>32</v>
      </c>
      <c r="L80" s="23" t="s">
        <v>85</v>
      </c>
      <c r="M80" s="23" t="s">
        <v>69</v>
      </c>
      <c r="N80" s="44">
        <v>36</v>
      </c>
      <c r="O80" s="50">
        <v>2.25</v>
      </c>
      <c r="P80" s="61" t="s">
        <v>194</v>
      </c>
      <c r="Q80" s="23" t="s">
        <v>158</v>
      </c>
      <c r="R80" s="30" t="s">
        <v>36</v>
      </c>
      <c r="S80" s="30" t="s">
        <v>74</v>
      </c>
      <c r="T80" s="30" t="s">
        <v>164</v>
      </c>
      <c r="U80" s="23" t="s">
        <v>191</v>
      </c>
      <c r="V80" s="23" t="s">
        <v>192</v>
      </c>
      <c r="W80" s="23">
        <v>20</v>
      </c>
      <c r="X80" s="23">
        <v>21</v>
      </c>
      <c r="Y80" s="31" t="s">
        <v>155</v>
      </c>
      <c r="Z80" s="28" t="s">
        <v>56</v>
      </c>
      <c r="AB80" s="78">
        <f t="shared" ca="1" si="3"/>
        <v>-0.46575342465753422</v>
      </c>
      <c r="AE80" s="33"/>
    </row>
    <row r="81" spans="2:31" ht="30" customHeight="1" x14ac:dyDescent="0.2">
      <c r="B81" s="29">
        <v>141</v>
      </c>
      <c r="C81" s="23" t="str">
        <f t="shared" ca="1" si="5"/>
        <v>APROBADA</v>
      </c>
      <c r="D81" s="52">
        <v>46395</v>
      </c>
      <c r="E81" s="69" t="str">
        <f t="shared" ca="1" si="4"/>
        <v>N/A</v>
      </c>
      <c r="F81" s="23" t="s">
        <v>189</v>
      </c>
      <c r="G81" s="23" t="s">
        <v>195</v>
      </c>
      <c r="H81" s="23" t="s">
        <v>29</v>
      </c>
      <c r="I81" s="23" t="s">
        <v>58</v>
      </c>
      <c r="J81" s="23" t="s">
        <v>59</v>
      </c>
      <c r="K81" s="37" t="s">
        <v>65</v>
      </c>
      <c r="L81" s="23" t="s">
        <v>85</v>
      </c>
      <c r="M81" s="23" t="s">
        <v>45</v>
      </c>
      <c r="N81" s="44">
        <v>40.5</v>
      </c>
      <c r="O81" s="50">
        <v>2.25</v>
      </c>
      <c r="P81" s="50">
        <v>1</v>
      </c>
      <c r="Q81" s="23" t="s">
        <v>121</v>
      </c>
      <c r="R81" s="30" t="s">
        <v>36</v>
      </c>
      <c r="S81" s="30" t="s">
        <v>74</v>
      </c>
      <c r="T81" s="30" t="s">
        <v>164</v>
      </c>
      <c r="U81" s="23" t="s">
        <v>191</v>
      </c>
      <c r="V81" s="23" t="s">
        <v>192</v>
      </c>
      <c r="W81" s="23">
        <v>14</v>
      </c>
      <c r="X81" s="23">
        <v>15</v>
      </c>
      <c r="Y81" s="31" t="s">
        <v>155</v>
      </c>
      <c r="Z81" s="28" t="s">
        <v>39</v>
      </c>
      <c r="AB81" s="78">
        <f t="shared" ca="1" si="3"/>
        <v>-0.46575342465753422</v>
      </c>
      <c r="AE81" s="33"/>
    </row>
    <row r="82" spans="2:31" ht="30" customHeight="1" x14ac:dyDescent="0.2">
      <c r="B82" s="29">
        <v>142</v>
      </c>
      <c r="C82" s="23" t="str">
        <f t="shared" ca="1" si="5"/>
        <v>APROBADA</v>
      </c>
      <c r="D82" s="52">
        <v>46395</v>
      </c>
      <c r="E82" s="69" t="str">
        <f t="shared" ca="1" si="4"/>
        <v>N/A</v>
      </c>
      <c r="F82" s="23" t="s">
        <v>189</v>
      </c>
      <c r="G82" s="23" t="s">
        <v>196</v>
      </c>
      <c r="H82" s="23" t="s">
        <v>29</v>
      </c>
      <c r="I82" s="23" t="s">
        <v>30</v>
      </c>
      <c r="J82" s="23" t="s">
        <v>31</v>
      </c>
      <c r="K82" s="37" t="s">
        <v>65</v>
      </c>
      <c r="L82" s="23" t="s">
        <v>33</v>
      </c>
      <c r="M82" s="23" t="s">
        <v>34</v>
      </c>
      <c r="N82" s="44">
        <v>60</v>
      </c>
      <c r="O82" s="50">
        <v>2</v>
      </c>
      <c r="P82" s="50">
        <v>0.7</v>
      </c>
      <c r="Q82" s="23" t="s">
        <v>35</v>
      </c>
      <c r="R82" s="30" t="s">
        <v>36</v>
      </c>
      <c r="S82" s="30" t="s">
        <v>138</v>
      </c>
      <c r="T82" s="30" t="s">
        <v>164</v>
      </c>
      <c r="U82" s="23" t="s">
        <v>197</v>
      </c>
      <c r="V82" s="23" t="s">
        <v>38</v>
      </c>
      <c r="W82" s="23">
        <v>16</v>
      </c>
      <c r="X82" s="23">
        <v>17</v>
      </c>
      <c r="Y82" s="31" t="s">
        <v>155</v>
      </c>
      <c r="Z82" s="28" t="s">
        <v>56</v>
      </c>
      <c r="AB82" s="78">
        <f t="shared" ca="1" si="3"/>
        <v>-0.46575342465753422</v>
      </c>
      <c r="AE82" s="33"/>
    </row>
    <row r="83" spans="2:31" ht="30" customHeight="1" x14ac:dyDescent="0.2">
      <c r="B83" s="29">
        <v>143</v>
      </c>
      <c r="C83" s="23" t="str">
        <f t="shared" ca="1" si="5"/>
        <v>APROBADA</v>
      </c>
      <c r="D83" s="52">
        <v>46395</v>
      </c>
      <c r="E83" s="69" t="str">
        <f t="shared" ca="1" si="4"/>
        <v>N/A</v>
      </c>
      <c r="F83" s="23" t="s">
        <v>189</v>
      </c>
      <c r="G83" s="23" t="s">
        <v>196</v>
      </c>
      <c r="H83" s="23" t="s">
        <v>29</v>
      </c>
      <c r="I83" s="23" t="s">
        <v>42</v>
      </c>
      <c r="J83" s="23" t="s">
        <v>43</v>
      </c>
      <c r="K83" s="37" t="s">
        <v>65</v>
      </c>
      <c r="L83" s="23" t="s">
        <v>33</v>
      </c>
      <c r="M83" s="23" t="s">
        <v>69</v>
      </c>
      <c r="N83" s="44">
        <v>60</v>
      </c>
      <c r="O83" s="50">
        <v>2</v>
      </c>
      <c r="P83" s="50">
        <v>0.7</v>
      </c>
      <c r="Q83" s="23" t="s">
        <v>35</v>
      </c>
      <c r="R83" s="30" t="s">
        <v>36</v>
      </c>
      <c r="S83" s="30" t="s">
        <v>138</v>
      </c>
      <c r="T83" s="30" t="s">
        <v>164</v>
      </c>
      <c r="U83" s="23" t="s">
        <v>191</v>
      </c>
      <c r="V83" s="23" t="s">
        <v>38</v>
      </c>
      <c r="W83" s="23">
        <v>15</v>
      </c>
      <c r="X83" s="23">
        <v>16</v>
      </c>
      <c r="Y83" s="31" t="s">
        <v>155</v>
      </c>
      <c r="Z83" s="28" t="s">
        <v>56</v>
      </c>
      <c r="AB83" s="78">
        <f t="shared" ca="1" si="3"/>
        <v>-0.46575342465753422</v>
      </c>
      <c r="AE83" s="33"/>
    </row>
    <row r="84" spans="2:31" ht="30" customHeight="1" x14ac:dyDescent="0.2">
      <c r="B84" s="20">
        <v>144</v>
      </c>
      <c r="C84" s="23" t="str">
        <f t="shared" ca="1" si="5"/>
        <v>APROBADA</v>
      </c>
      <c r="D84" s="52">
        <v>46307</v>
      </c>
      <c r="E84" s="69" t="str">
        <f t="shared" ca="1" si="4"/>
        <v>N/A</v>
      </c>
      <c r="F84" s="23" t="s">
        <v>40</v>
      </c>
      <c r="G84" s="23" t="s">
        <v>198</v>
      </c>
      <c r="H84" s="23" t="s">
        <v>29</v>
      </c>
      <c r="I84" s="23" t="s">
        <v>58</v>
      </c>
      <c r="J84" s="23" t="s">
        <v>59</v>
      </c>
      <c r="K84" s="37" t="s">
        <v>32</v>
      </c>
      <c r="L84" s="23" t="s">
        <v>33</v>
      </c>
      <c r="M84" s="23" t="s">
        <v>60</v>
      </c>
      <c r="N84" s="44">
        <v>64</v>
      </c>
      <c r="O84" s="50">
        <v>1.333</v>
      </c>
      <c r="P84" s="50">
        <v>0.94</v>
      </c>
      <c r="Q84" s="23" t="s">
        <v>35</v>
      </c>
      <c r="R84" s="30" t="s">
        <v>36</v>
      </c>
      <c r="S84" s="30" t="s">
        <v>61</v>
      </c>
      <c r="T84" s="30" t="s">
        <v>46</v>
      </c>
      <c r="U84" s="23" t="s">
        <v>38</v>
      </c>
      <c r="V84" s="23" t="s">
        <v>47</v>
      </c>
      <c r="W84" s="23">
        <v>403</v>
      </c>
      <c r="X84" s="23">
        <v>477</v>
      </c>
      <c r="Y84" s="31" t="s">
        <v>62</v>
      </c>
      <c r="Z84" s="28" t="s">
        <v>39</v>
      </c>
      <c r="AB84" s="78">
        <f t="shared" ca="1" si="3"/>
        <v>-0.22465753424657534</v>
      </c>
      <c r="AE84" s="28"/>
    </row>
    <row r="85" spans="2:31" ht="30" customHeight="1" x14ac:dyDescent="0.2">
      <c r="B85" s="29">
        <v>145</v>
      </c>
      <c r="C85" s="23" t="str">
        <f t="shared" ca="1" si="5"/>
        <v>APROBADA</v>
      </c>
      <c r="D85" s="52">
        <v>46992</v>
      </c>
      <c r="E85" s="69" t="str">
        <f t="shared" ca="1" si="4"/>
        <v>N/A</v>
      </c>
      <c r="F85" s="23" t="s">
        <v>127</v>
      </c>
      <c r="G85" s="23" t="s">
        <v>199</v>
      </c>
      <c r="H85" s="23" t="s">
        <v>29</v>
      </c>
      <c r="I85" s="23" t="s">
        <v>30</v>
      </c>
      <c r="J85" s="23" t="s">
        <v>31</v>
      </c>
      <c r="K85" s="37" t="s">
        <v>51</v>
      </c>
      <c r="L85" s="23" t="s">
        <v>33</v>
      </c>
      <c r="M85" s="23" t="s">
        <v>34</v>
      </c>
      <c r="N85" s="44">
        <v>60</v>
      </c>
      <c r="O85" s="50">
        <v>6</v>
      </c>
      <c r="P85" s="50">
        <v>0.7</v>
      </c>
      <c r="Q85" s="23" t="s">
        <v>35</v>
      </c>
      <c r="R85" s="30" t="s">
        <v>36</v>
      </c>
      <c r="S85" s="30" t="s">
        <v>37</v>
      </c>
      <c r="T85" s="30" t="s">
        <v>127</v>
      </c>
      <c r="U85" s="23" t="s">
        <v>54</v>
      </c>
      <c r="V85" s="23" t="s">
        <v>55</v>
      </c>
      <c r="W85" s="23">
        <v>369</v>
      </c>
      <c r="X85" s="23">
        <v>425</v>
      </c>
      <c r="Y85" s="31" t="s">
        <v>348</v>
      </c>
      <c r="Z85" s="28" t="s">
        <v>39</v>
      </c>
      <c r="AB85" s="78">
        <f t="shared" ca="1" si="3"/>
        <v>-2.1013698630136988</v>
      </c>
      <c r="AE85" s="33"/>
    </row>
    <row r="86" spans="2:31" ht="30" customHeight="1" x14ac:dyDescent="0.2">
      <c r="B86" s="20">
        <v>146</v>
      </c>
      <c r="C86" s="23" t="str">
        <f t="shared" ca="1" si="5"/>
        <v>APROBADA</v>
      </c>
      <c r="D86" s="52">
        <v>47033</v>
      </c>
      <c r="E86" s="69" t="str">
        <f t="shared" ca="1" si="4"/>
        <v>N/A</v>
      </c>
      <c r="F86" s="30" t="s">
        <v>314</v>
      </c>
      <c r="G86" s="23" t="s">
        <v>200</v>
      </c>
      <c r="H86" s="23" t="s">
        <v>29</v>
      </c>
      <c r="I86" s="23" t="s">
        <v>58</v>
      </c>
      <c r="J86" s="23" t="s">
        <v>59</v>
      </c>
      <c r="K86" s="37" t="s">
        <v>44</v>
      </c>
      <c r="L86" s="23" t="s">
        <v>85</v>
      </c>
      <c r="M86" s="23" t="s">
        <v>69</v>
      </c>
      <c r="N86" s="44">
        <v>52</v>
      </c>
      <c r="O86" s="50">
        <v>2</v>
      </c>
      <c r="P86" s="50">
        <v>0.95</v>
      </c>
      <c r="Q86" s="23" t="s">
        <v>158</v>
      </c>
      <c r="R86" s="30" t="s">
        <v>36</v>
      </c>
      <c r="S86" s="30" t="s">
        <v>74</v>
      </c>
      <c r="T86" s="77" t="s">
        <v>319</v>
      </c>
      <c r="U86" s="23" t="s">
        <v>94</v>
      </c>
      <c r="V86" s="23" t="s">
        <v>55</v>
      </c>
      <c r="W86" s="23">
        <v>431</v>
      </c>
      <c r="X86" s="23">
        <v>490</v>
      </c>
      <c r="Y86" s="31" t="s">
        <v>357</v>
      </c>
      <c r="Z86" s="28" t="s">
        <v>39</v>
      </c>
      <c r="AB86" s="78">
        <f t="shared" ca="1" si="3"/>
        <v>-2.2136986301369861</v>
      </c>
      <c r="AE86" s="33"/>
    </row>
    <row r="87" spans="2:31" ht="30" customHeight="1" x14ac:dyDescent="0.2">
      <c r="B87" s="29">
        <v>148</v>
      </c>
      <c r="C87" s="23" t="str">
        <f t="shared" ca="1" si="5"/>
        <v>APROBADA</v>
      </c>
      <c r="D87" s="52">
        <v>46395</v>
      </c>
      <c r="E87" s="69" t="str">
        <f t="shared" ca="1" si="4"/>
        <v>N/A</v>
      </c>
      <c r="F87" s="30" t="s">
        <v>189</v>
      </c>
      <c r="G87" s="23" t="s">
        <v>201</v>
      </c>
      <c r="H87" s="23" t="s">
        <v>29</v>
      </c>
      <c r="I87" s="23" t="s">
        <v>58</v>
      </c>
      <c r="J87" s="23" t="s">
        <v>59</v>
      </c>
      <c r="K87" s="37" t="s">
        <v>65</v>
      </c>
      <c r="L87" s="23" t="s">
        <v>33</v>
      </c>
      <c r="M87" s="23" t="s">
        <v>69</v>
      </c>
      <c r="N87" s="44">
        <v>54</v>
      </c>
      <c r="O87" s="50">
        <v>2.25</v>
      </c>
      <c r="P87" s="50">
        <v>1</v>
      </c>
      <c r="Q87" s="23" t="s">
        <v>162</v>
      </c>
      <c r="R87" s="30" t="s">
        <v>36</v>
      </c>
      <c r="S87" s="30" t="s">
        <v>61</v>
      </c>
      <c r="T87" s="30" t="s">
        <v>164</v>
      </c>
      <c r="U87" s="23" t="s">
        <v>38</v>
      </c>
      <c r="V87" s="23" t="s">
        <v>192</v>
      </c>
      <c r="W87" s="23">
        <v>13</v>
      </c>
      <c r="X87" s="23">
        <v>14</v>
      </c>
      <c r="Y87" s="31" t="s">
        <v>155</v>
      </c>
      <c r="Z87" s="28" t="s">
        <v>39</v>
      </c>
      <c r="AB87" s="78">
        <f t="shared" ca="1" si="3"/>
        <v>-0.46575342465753422</v>
      </c>
      <c r="AE87" s="33"/>
    </row>
    <row r="88" spans="2:31" ht="30" customHeight="1" x14ac:dyDescent="0.2">
      <c r="B88" s="20">
        <v>149</v>
      </c>
      <c r="C88" s="23" t="str">
        <f t="shared" ca="1" si="5"/>
        <v>APROBADA</v>
      </c>
      <c r="D88" s="52">
        <v>46539</v>
      </c>
      <c r="E88" s="69" t="str">
        <f t="shared" ca="1" si="4"/>
        <v>N/A</v>
      </c>
      <c r="F88" s="30" t="s">
        <v>170</v>
      </c>
      <c r="G88" s="23" t="s">
        <v>202</v>
      </c>
      <c r="H88" s="23" t="s">
        <v>29</v>
      </c>
      <c r="I88" s="23" t="s">
        <v>77</v>
      </c>
      <c r="J88" s="23" t="s">
        <v>78</v>
      </c>
      <c r="K88" s="37" t="s">
        <v>79</v>
      </c>
      <c r="L88" s="23" t="s">
        <v>85</v>
      </c>
      <c r="M88" s="23" t="s">
        <v>80</v>
      </c>
      <c r="N88" s="44">
        <v>104.12</v>
      </c>
      <c r="O88" s="50" t="s">
        <v>34</v>
      </c>
      <c r="P88" s="50">
        <v>1</v>
      </c>
      <c r="Q88" s="23" t="s">
        <v>86</v>
      </c>
      <c r="R88" s="30" t="s">
        <v>87</v>
      </c>
      <c r="S88" s="30" t="s">
        <v>88</v>
      </c>
      <c r="T88" s="30" t="s">
        <v>173</v>
      </c>
      <c r="U88" s="23" t="s">
        <v>174</v>
      </c>
      <c r="V88" s="23" t="s">
        <v>175</v>
      </c>
      <c r="W88" s="23">
        <v>219</v>
      </c>
      <c r="X88" s="23">
        <v>264</v>
      </c>
      <c r="Y88" s="31" t="s">
        <v>279</v>
      </c>
      <c r="Z88" s="28" t="s">
        <v>39</v>
      </c>
      <c r="AB88" s="78">
        <f t="shared" ca="1" si="3"/>
        <v>-0.86027397260273974</v>
      </c>
      <c r="AE88" s="33"/>
    </row>
    <row r="89" spans="2:31" ht="30" customHeight="1" x14ac:dyDescent="0.2">
      <c r="B89" s="29">
        <v>150</v>
      </c>
      <c r="C89" s="23" t="str">
        <f t="shared" ca="1" si="5"/>
        <v>APROBADA</v>
      </c>
      <c r="D89" s="52">
        <v>47230</v>
      </c>
      <c r="E89" s="69" t="str">
        <f t="shared" ca="1" si="4"/>
        <v>N/A</v>
      </c>
      <c r="F89" s="30" t="s">
        <v>40</v>
      </c>
      <c r="G89" s="23" t="s">
        <v>203</v>
      </c>
      <c r="H89" s="23" t="s">
        <v>29</v>
      </c>
      <c r="I89" s="23" t="s">
        <v>30</v>
      </c>
      <c r="J89" s="23" t="s">
        <v>31</v>
      </c>
      <c r="K89" s="37" t="s">
        <v>65</v>
      </c>
      <c r="L89" s="23" t="s">
        <v>33</v>
      </c>
      <c r="M89" s="23" t="s">
        <v>34</v>
      </c>
      <c r="N89" s="44">
        <v>64</v>
      </c>
      <c r="O89" s="50">
        <v>2.6659999999999999</v>
      </c>
      <c r="P89" s="50">
        <v>0.75600000000000001</v>
      </c>
      <c r="Q89" s="23" t="s">
        <v>86</v>
      </c>
      <c r="R89" s="30" t="s">
        <v>36</v>
      </c>
      <c r="S89" s="30" t="s">
        <v>204</v>
      </c>
      <c r="T89" s="30" t="s">
        <v>46</v>
      </c>
      <c r="U89" s="23" t="s">
        <v>81</v>
      </c>
      <c r="V89" s="23" t="s">
        <v>47</v>
      </c>
      <c r="W89" s="23">
        <v>205</v>
      </c>
      <c r="X89" s="23">
        <v>226</v>
      </c>
      <c r="Y89" s="31" t="s">
        <v>387</v>
      </c>
      <c r="Z89" s="28" t="s">
        <v>39</v>
      </c>
      <c r="AB89" s="78">
        <f t="shared" ca="1" si="3"/>
        <v>-2.7534246575342465</v>
      </c>
      <c r="AE89" s="33"/>
    </row>
    <row r="90" spans="2:31" ht="30" customHeight="1" x14ac:dyDescent="0.2">
      <c r="B90" s="29">
        <v>151</v>
      </c>
      <c r="C90" s="23" t="str">
        <f t="shared" ca="1" si="5"/>
        <v>APROBADA</v>
      </c>
      <c r="D90" s="52">
        <v>46395</v>
      </c>
      <c r="E90" s="69" t="str">
        <f t="shared" ca="1" si="4"/>
        <v>N/A</v>
      </c>
      <c r="F90" s="30" t="s">
        <v>189</v>
      </c>
      <c r="G90" s="23" t="s">
        <v>205</v>
      </c>
      <c r="H90" s="23" t="s">
        <v>29</v>
      </c>
      <c r="I90" s="23" t="s">
        <v>42</v>
      </c>
      <c r="J90" s="23" t="s">
        <v>43</v>
      </c>
      <c r="K90" s="37" t="s">
        <v>44</v>
      </c>
      <c r="L90" s="23" t="s">
        <v>33</v>
      </c>
      <c r="M90" s="23" t="s">
        <v>69</v>
      </c>
      <c r="N90" s="44">
        <v>49.5</v>
      </c>
      <c r="O90" s="50">
        <v>2.25</v>
      </c>
      <c r="P90" s="50">
        <v>0.75</v>
      </c>
      <c r="Q90" s="23" t="s">
        <v>86</v>
      </c>
      <c r="R90" s="30" t="s">
        <v>36</v>
      </c>
      <c r="S90" s="30" t="s">
        <v>204</v>
      </c>
      <c r="T90" s="30" t="s">
        <v>164</v>
      </c>
      <c r="U90" s="23" t="s">
        <v>191</v>
      </c>
      <c r="V90" s="23" t="s">
        <v>192</v>
      </c>
      <c r="W90" s="23">
        <v>17</v>
      </c>
      <c r="X90" s="23">
        <v>18</v>
      </c>
      <c r="Y90" s="31" t="s">
        <v>155</v>
      </c>
      <c r="Z90" s="28" t="s">
        <v>39</v>
      </c>
      <c r="AB90" s="78">
        <f t="shared" ca="1" si="3"/>
        <v>-0.46575342465753422</v>
      </c>
      <c r="AE90" s="33"/>
    </row>
    <row r="91" spans="2:31" ht="30" customHeight="1" x14ac:dyDescent="0.2">
      <c r="B91" s="29">
        <v>152</v>
      </c>
      <c r="C91" s="23" t="str">
        <f t="shared" ca="1" si="5"/>
        <v>APROBADA</v>
      </c>
      <c r="D91" s="52">
        <v>46395</v>
      </c>
      <c r="E91" s="69" t="str">
        <f t="shared" ca="1" si="4"/>
        <v>N/A</v>
      </c>
      <c r="F91" s="30" t="s">
        <v>189</v>
      </c>
      <c r="G91" s="23" t="s">
        <v>206</v>
      </c>
      <c r="H91" s="23" t="s">
        <v>29</v>
      </c>
      <c r="I91" s="23" t="s">
        <v>58</v>
      </c>
      <c r="J91" s="23" t="s">
        <v>59</v>
      </c>
      <c r="K91" s="37" t="s">
        <v>51</v>
      </c>
      <c r="L91" s="23" t="s">
        <v>33</v>
      </c>
      <c r="M91" s="23" t="s">
        <v>103</v>
      </c>
      <c r="N91" s="44">
        <v>49.5</v>
      </c>
      <c r="O91" s="50">
        <v>2.25</v>
      </c>
      <c r="P91" s="50">
        <v>0.75</v>
      </c>
      <c r="Q91" s="23" t="s">
        <v>86</v>
      </c>
      <c r="R91" s="30" t="s">
        <v>36</v>
      </c>
      <c r="S91" s="30" t="s">
        <v>204</v>
      </c>
      <c r="T91" s="30" t="s">
        <v>164</v>
      </c>
      <c r="U91" s="23" t="s">
        <v>191</v>
      </c>
      <c r="V91" s="23" t="s">
        <v>192</v>
      </c>
      <c r="W91" s="23">
        <v>18</v>
      </c>
      <c r="X91" s="23">
        <v>19</v>
      </c>
      <c r="Y91" s="31" t="s">
        <v>155</v>
      </c>
      <c r="Z91" s="28" t="s">
        <v>39</v>
      </c>
      <c r="AB91" s="78">
        <f t="shared" ca="1" si="3"/>
        <v>-0.46575342465753422</v>
      </c>
      <c r="AE91" s="33"/>
    </row>
    <row r="92" spans="2:31" ht="30" customHeight="1" x14ac:dyDescent="0.2">
      <c r="B92" s="29">
        <v>153</v>
      </c>
      <c r="C92" s="23" t="str">
        <f t="shared" ca="1" si="5"/>
        <v>APROBADA</v>
      </c>
      <c r="D92" s="52">
        <v>46395</v>
      </c>
      <c r="E92" s="69" t="str">
        <f t="shared" ca="1" si="4"/>
        <v>N/A</v>
      </c>
      <c r="F92" s="30" t="s">
        <v>189</v>
      </c>
      <c r="G92" s="23" t="s">
        <v>207</v>
      </c>
      <c r="H92" s="23" t="s">
        <v>29</v>
      </c>
      <c r="I92" s="23" t="s">
        <v>42</v>
      </c>
      <c r="J92" s="23" t="s">
        <v>43</v>
      </c>
      <c r="K92" s="37" t="s">
        <v>44</v>
      </c>
      <c r="L92" s="23" t="s">
        <v>33</v>
      </c>
      <c r="M92" s="23" t="s">
        <v>45</v>
      </c>
      <c r="N92" s="44">
        <v>49.5</v>
      </c>
      <c r="O92" s="50">
        <v>2.25</v>
      </c>
      <c r="P92" s="50">
        <v>0.75</v>
      </c>
      <c r="Q92" s="23" t="s">
        <v>158</v>
      </c>
      <c r="R92" s="30" t="s">
        <v>36</v>
      </c>
      <c r="S92" s="30" t="s">
        <v>204</v>
      </c>
      <c r="T92" s="30" t="s">
        <v>164</v>
      </c>
      <c r="U92" s="23" t="s">
        <v>191</v>
      </c>
      <c r="V92" s="23" t="s">
        <v>192</v>
      </c>
      <c r="W92" s="23">
        <v>19</v>
      </c>
      <c r="X92" s="23">
        <v>20</v>
      </c>
      <c r="Y92" s="31" t="s">
        <v>155</v>
      </c>
      <c r="Z92" s="28" t="s">
        <v>39</v>
      </c>
      <c r="AB92" s="78">
        <f t="shared" ca="1" si="3"/>
        <v>-0.46575342465753422</v>
      </c>
      <c r="AE92" s="33"/>
    </row>
    <row r="93" spans="2:31" ht="30" customHeight="1" x14ac:dyDescent="0.2">
      <c r="B93" s="29">
        <v>154</v>
      </c>
      <c r="C93" s="23" t="str">
        <f t="shared" ca="1" si="5"/>
        <v>APROBADA</v>
      </c>
      <c r="D93" s="52">
        <v>46688</v>
      </c>
      <c r="E93" s="69" t="str">
        <f t="shared" ca="1" si="4"/>
        <v>N/A</v>
      </c>
      <c r="F93" s="30" t="s">
        <v>189</v>
      </c>
      <c r="G93" s="23" t="s">
        <v>208</v>
      </c>
      <c r="H93" s="23" t="s">
        <v>29</v>
      </c>
      <c r="I93" s="23" t="s">
        <v>77</v>
      </c>
      <c r="J93" s="23" t="s">
        <v>78</v>
      </c>
      <c r="K93" s="37" t="s">
        <v>65</v>
      </c>
      <c r="L93" s="23" t="s">
        <v>33</v>
      </c>
      <c r="M93" s="23" t="s">
        <v>80</v>
      </c>
      <c r="N93" s="44">
        <v>57</v>
      </c>
      <c r="O93" s="50">
        <v>1</v>
      </c>
      <c r="P93" s="50">
        <v>1.2</v>
      </c>
      <c r="Q93" s="23" t="s">
        <v>158</v>
      </c>
      <c r="R93" s="30" t="s">
        <v>36</v>
      </c>
      <c r="S93" s="30" t="s">
        <v>209</v>
      </c>
      <c r="T93" s="30" t="s">
        <v>164</v>
      </c>
      <c r="U93" s="23" t="s">
        <v>197</v>
      </c>
      <c r="V93" s="23" t="s">
        <v>38</v>
      </c>
      <c r="W93" s="23">
        <v>405</v>
      </c>
      <c r="X93" s="23">
        <v>480</v>
      </c>
      <c r="Y93" s="31" t="s">
        <v>303</v>
      </c>
      <c r="Z93" s="41" t="s">
        <v>56</v>
      </c>
      <c r="AB93" s="78">
        <f t="shared" ca="1" si="3"/>
        <v>-1.2684931506849315</v>
      </c>
      <c r="AE93" s="33"/>
    </row>
    <row r="94" spans="2:31" ht="30" customHeight="1" x14ac:dyDescent="0.2">
      <c r="B94" s="29">
        <v>155</v>
      </c>
      <c r="C94" s="23" t="str">
        <f t="shared" ca="1" si="5"/>
        <v>APROBADA</v>
      </c>
      <c r="D94" s="52">
        <v>46435</v>
      </c>
      <c r="E94" s="69" t="str">
        <f t="shared" ca="1" si="4"/>
        <v>N/A</v>
      </c>
      <c r="F94" s="30" t="s">
        <v>189</v>
      </c>
      <c r="G94" s="23" t="s">
        <v>210</v>
      </c>
      <c r="H94" s="23" t="s">
        <v>29</v>
      </c>
      <c r="I94" s="23" t="s">
        <v>30</v>
      </c>
      <c r="J94" s="23" t="s">
        <v>31</v>
      </c>
      <c r="K94" s="37" t="s">
        <v>65</v>
      </c>
      <c r="L94" s="23" t="s">
        <v>33</v>
      </c>
      <c r="M94" s="23" t="s">
        <v>34</v>
      </c>
      <c r="N94" s="44">
        <v>56</v>
      </c>
      <c r="O94" s="50">
        <v>4</v>
      </c>
      <c r="P94" s="50">
        <v>0.7</v>
      </c>
      <c r="Q94" s="23" t="s">
        <v>35</v>
      </c>
      <c r="R94" s="30" t="s">
        <v>36</v>
      </c>
      <c r="S94" s="30" t="s">
        <v>37</v>
      </c>
      <c r="T94" s="30" t="s">
        <v>164</v>
      </c>
      <c r="U94" s="23" t="s">
        <v>191</v>
      </c>
      <c r="V94" s="23" t="s">
        <v>38</v>
      </c>
      <c r="W94" s="23">
        <v>78</v>
      </c>
      <c r="X94" s="23">
        <v>85</v>
      </c>
      <c r="Y94" s="31" t="s">
        <v>317</v>
      </c>
      <c r="Z94" s="28" t="s">
        <v>39</v>
      </c>
      <c r="AB94" s="78">
        <f t="shared" ca="1" si="3"/>
        <v>-0.57534246575342463</v>
      </c>
      <c r="AE94" s="33"/>
    </row>
    <row r="95" spans="2:31" ht="30" customHeight="1" x14ac:dyDescent="0.2">
      <c r="B95" s="29">
        <v>156</v>
      </c>
      <c r="C95" s="23" t="str">
        <f t="shared" ca="1" si="5"/>
        <v>APROBADA</v>
      </c>
      <c r="D95" s="52">
        <v>46688</v>
      </c>
      <c r="E95" s="69" t="str">
        <f t="shared" ca="1" si="4"/>
        <v>N/A</v>
      </c>
      <c r="F95" s="30" t="s">
        <v>189</v>
      </c>
      <c r="G95" s="23" t="s">
        <v>211</v>
      </c>
      <c r="H95" s="23" t="s">
        <v>29</v>
      </c>
      <c r="I95" s="23" t="s">
        <v>77</v>
      </c>
      <c r="J95" s="23" t="s">
        <v>78</v>
      </c>
      <c r="K95" s="37" t="s">
        <v>65</v>
      </c>
      <c r="L95" s="23" t="s">
        <v>33</v>
      </c>
      <c r="M95" s="23" t="s">
        <v>103</v>
      </c>
      <c r="N95" s="44">
        <v>76</v>
      </c>
      <c r="O95" s="50">
        <v>1</v>
      </c>
      <c r="P95" s="50">
        <v>1.1000000000000001</v>
      </c>
      <c r="Q95" s="23" t="s">
        <v>35</v>
      </c>
      <c r="R95" s="30" t="s">
        <v>36</v>
      </c>
      <c r="S95" s="30" t="s">
        <v>209</v>
      </c>
      <c r="T95" s="30" t="s">
        <v>164</v>
      </c>
      <c r="U95" s="23" t="s">
        <v>38</v>
      </c>
      <c r="V95" s="23" t="s">
        <v>38</v>
      </c>
      <c r="W95" s="23">
        <v>404</v>
      </c>
      <c r="X95" s="23">
        <v>479</v>
      </c>
      <c r="Y95" s="31" t="s">
        <v>303</v>
      </c>
      <c r="Z95" s="28" t="s">
        <v>39</v>
      </c>
      <c r="AB95" s="78">
        <f t="shared" ca="1" si="3"/>
        <v>-1.2684931506849315</v>
      </c>
      <c r="AE95" s="33"/>
    </row>
    <row r="96" spans="2:31" ht="30" customHeight="1" x14ac:dyDescent="0.2">
      <c r="B96" s="29">
        <v>157</v>
      </c>
      <c r="C96" s="23" t="str">
        <f t="shared" ca="1" si="5"/>
        <v>APROBADA</v>
      </c>
      <c r="D96" s="52">
        <v>46597</v>
      </c>
      <c r="E96" s="69" t="str">
        <f t="shared" ca="1" si="4"/>
        <v>N/A</v>
      </c>
      <c r="F96" s="30" t="s">
        <v>189</v>
      </c>
      <c r="G96" s="23" t="s">
        <v>213</v>
      </c>
      <c r="H96" s="23" t="s">
        <v>29</v>
      </c>
      <c r="I96" s="23" t="s">
        <v>42</v>
      </c>
      <c r="J96" s="23" t="s">
        <v>43</v>
      </c>
      <c r="K96" s="37" t="s">
        <v>44</v>
      </c>
      <c r="L96" s="23" t="s">
        <v>33</v>
      </c>
      <c r="M96" s="23" t="s">
        <v>45</v>
      </c>
      <c r="N96" s="44">
        <v>48</v>
      </c>
      <c r="O96" s="50">
        <v>4</v>
      </c>
      <c r="P96" s="50">
        <v>0.75</v>
      </c>
      <c r="Q96" s="23" t="s">
        <v>35</v>
      </c>
      <c r="R96" s="30" t="s">
        <v>36</v>
      </c>
      <c r="S96" s="30" t="s">
        <v>37</v>
      </c>
      <c r="T96" s="30" t="s">
        <v>164</v>
      </c>
      <c r="U96" s="23" t="s">
        <v>38</v>
      </c>
      <c r="V96" s="23" t="s">
        <v>38</v>
      </c>
      <c r="W96" s="23">
        <v>13</v>
      </c>
      <c r="X96" s="23">
        <v>13</v>
      </c>
      <c r="Y96" s="31" t="s">
        <v>310</v>
      </c>
      <c r="Z96" s="28" t="s">
        <v>56</v>
      </c>
      <c r="AB96" s="78">
        <f t="shared" ca="1" si="3"/>
        <v>-1.0191780821917809</v>
      </c>
      <c r="AE96" s="33"/>
    </row>
    <row r="97" spans="2:31" ht="30" customHeight="1" x14ac:dyDescent="0.2">
      <c r="B97" s="20">
        <v>158</v>
      </c>
      <c r="C97" s="23" t="str">
        <f t="shared" ca="1" si="5"/>
        <v>APROBADA</v>
      </c>
      <c r="D97" s="52">
        <v>46783</v>
      </c>
      <c r="E97" s="69" t="str">
        <f t="shared" ca="1" si="4"/>
        <v>N/A</v>
      </c>
      <c r="F97" s="30" t="s">
        <v>314</v>
      </c>
      <c r="G97" s="23" t="s">
        <v>315</v>
      </c>
      <c r="H97" s="23" t="s">
        <v>29</v>
      </c>
      <c r="I97" s="23" t="s">
        <v>42</v>
      </c>
      <c r="J97" s="23" t="s">
        <v>43</v>
      </c>
      <c r="K97" s="37" t="s">
        <v>65</v>
      </c>
      <c r="L97" s="23" t="s">
        <v>33</v>
      </c>
      <c r="M97" s="23" t="s">
        <v>103</v>
      </c>
      <c r="N97" s="44">
        <v>60</v>
      </c>
      <c r="O97" s="50">
        <v>4</v>
      </c>
      <c r="P97" s="50">
        <v>0.82</v>
      </c>
      <c r="Q97" s="23" t="s">
        <v>162</v>
      </c>
      <c r="R97" s="30" t="s">
        <v>36</v>
      </c>
      <c r="S97" s="30" t="s">
        <v>37</v>
      </c>
      <c r="T97" s="77" t="s">
        <v>319</v>
      </c>
      <c r="U97" s="23" t="s">
        <v>54</v>
      </c>
      <c r="V97" s="23" t="s">
        <v>55</v>
      </c>
      <c r="W97" s="23">
        <v>56</v>
      </c>
      <c r="X97" s="23">
        <v>59</v>
      </c>
      <c r="Y97" s="31" t="s">
        <v>310</v>
      </c>
      <c r="Z97" s="28" t="s">
        <v>39</v>
      </c>
      <c r="AB97" s="78">
        <f t="shared" ca="1" si="3"/>
        <v>-1.5287671232876712</v>
      </c>
      <c r="AE97" s="33"/>
    </row>
    <row r="98" spans="2:31" ht="30" customHeight="1" x14ac:dyDescent="0.2">
      <c r="B98" s="29">
        <v>159</v>
      </c>
      <c r="C98" s="23" t="str">
        <f t="shared" ca="1" si="5"/>
        <v>APROBADA</v>
      </c>
      <c r="D98" s="79">
        <v>47159</v>
      </c>
      <c r="E98" s="69" t="str">
        <f t="shared" ca="1" si="4"/>
        <v>N/A</v>
      </c>
      <c r="F98" s="30" t="s">
        <v>97</v>
      </c>
      <c r="G98" s="23" t="s">
        <v>214</v>
      </c>
      <c r="H98" s="23" t="s">
        <v>29</v>
      </c>
      <c r="I98" s="23" t="s">
        <v>30</v>
      </c>
      <c r="J98" s="23" t="s">
        <v>31</v>
      </c>
      <c r="K98" s="37" t="s">
        <v>44</v>
      </c>
      <c r="L98" s="23" t="s">
        <v>33</v>
      </c>
      <c r="M98" s="23" t="s">
        <v>34</v>
      </c>
      <c r="N98" s="44">
        <v>60</v>
      </c>
      <c r="O98" s="50">
        <v>4</v>
      </c>
      <c r="P98" s="50">
        <v>0.7</v>
      </c>
      <c r="Q98" s="23" t="s">
        <v>35</v>
      </c>
      <c r="R98" s="30" t="s">
        <v>36</v>
      </c>
      <c r="S98" s="30" t="s">
        <v>37</v>
      </c>
      <c r="T98" s="30" t="s">
        <v>99</v>
      </c>
      <c r="U98" s="23" t="s">
        <v>38</v>
      </c>
      <c r="V98" s="23" t="s">
        <v>47</v>
      </c>
      <c r="W98" s="38" t="s">
        <v>376</v>
      </c>
      <c r="X98" s="38" t="s">
        <v>377</v>
      </c>
      <c r="Y98" s="31" t="s">
        <v>370</v>
      </c>
      <c r="Z98" s="28" t="s">
        <v>39</v>
      </c>
      <c r="AB98" s="78">
        <f t="shared" ca="1" si="3"/>
        <v>-2.558904109589041</v>
      </c>
      <c r="AE98" s="33"/>
    </row>
    <row r="99" spans="2:31" ht="30" customHeight="1" x14ac:dyDescent="0.2">
      <c r="B99" s="20">
        <v>160</v>
      </c>
      <c r="C99" s="23" t="str">
        <f t="shared" ca="1" si="5"/>
        <v>VENCIDA</v>
      </c>
      <c r="D99" s="52">
        <v>45925</v>
      </c>
      <c r="E99" s="69">
        <f t="shared" ca="1" si="4"/>
        <v>0.82191780821917804</v>
      </c>
      <c r="F99" s="30" t="s">
        <v>97</v>
      </c>
      <c r="G99" s="23" t="s">
        <v>215</v>
      </c>
      <c r="H99" s="23" t="s">
        <v>29</v>
      </c>
      <c r="I99" s="23" t="s">
        <v>77</v>
      </c>
      <c r="J99" s="23" t="s">
        <v>78</v>
      </c>
      <c r="K99" s="37" t="s">
        <v>51</v>
      </c>
      <c r="L99" s="23" t="s">
        <v>33</v>
      </c>
      <c r="M99" s="23" t="s">
        <v>45</v>
      </c>
      <c r="N99" s="44">
        <v>54</v>
      </c>
      <c r="O99" s="50">
        <v>1.5</v>
      </c>
      <c r="P99" s="50">
        <v>1.35</v>
      </c>
      <c r="Q99" s="23" t="s">
        <v>35</v>
      </c>
      <c r="R99" s="30" t="s">
        <v>36</v>
      </c>
      <c r="S99" s="30" t="s">
        <v>216</v>
      </c>
      <c r="T99" s="30" t="s">
        <v>99</v>
      </c>
      <c r="U99" s="23" t="s">
        <v>38</v>
      </c>
      <c r="V99" s="23" t="s">
        <v>47</v>
      </c>
      <c r="W99" s="23">
        <v>370</v>
      </c>
      <c r="X99" s="23">
        <v>444</v>
      </c>
      <c r="Y99" s="31" t="s">
        <v>100</v>
      </c>
      <c r="Z99" s="28" t="s">
        <v>39</v>
      </c>
      <c r="AB99" s="78">
        <f t="shared" ca="1" si="3"/>
        <v>0.82191780821917804</v>
      </c>
      <c r="AE99" s="33"/>
    </row>
    <row r="100" spans="2:31" ht="30" customHeight="1" x14ac:dyDescent="0.2">
      <c r="B100" s="29">
        <v>161</v>
      </c>
      <c r="C100" s="23" t="str">
        <f t="shared" ca="1" si="5"/>
        <v>APROBADA</v>
      </c>
      <c r="D100" s="52">
        <v>46999</v>
      </c>
      <c r="E100" s="69" t="str">
        <f t="shared" ca="1" si="4"/>
        <v>N/A</v>
      </c>
      <c r="F100" s="30" t="s">
        <v>189</v>
      </c>
      <c r="G100" s="23" t="s">
        <v>217</v>
      </c>
      <c r="H100" s="23" t="s">
        <v>29</v>
      </c>
      <c r="I100" s="23" t="s">
        <v>58</v>
      </c>
      <c r="J100" s="23" t="s">
        <v>59</v>
      </c>
      <c r="K100" s="37" t="s">
        <v>32</v>
      </c>
      <c r="L100" s="23" t="s">
        <v>33</v>
      </c>
      <c r="M100" s="23" t="s">
        <v>45</v>
      </c>
      <c r="N100" s="44">
        <v>36</v>
      </c>
      <c r="O100" s="50">
        <v>1.5</v>
      </c>
      <c r="P100" s="50">
        <v>0.95</v>
      </c>
      <c r="Q100" s="23" t="s">
        <v>35</v>
      </c>
      <c r="R100" s="30" t="s">
        <v>36</v>
      </c>
      <c r="S100" s="30" t="s">
        <v>74</v>
      </c>
      <c r="T100" s="30" t="s">
        <v>164</v>
      </c>
      <c r="U100" s="23" t="s">
        <v>38</v>
      </c>
      <c r="V100" s="23" t="s">
        <v>38</v>
      </c>
      <c r="W100" s="23">
        <v>382</v>
      </c>
      <c r="X100" s="23">
        <v>437</v>
      </c>
      <c r="Y100" s="31" t="s">
        <v>353</v>
      </c>
      <c r="Z100" s="28" t="s">
        <v>39</v>
      </c>
      <c r="AB100" s="78">
        <f t="shared" ca="1" si="3"/>
        <v>-2.1205479452054794</v>
      </c>
      <c r="AE100" s="33"/>
    </row>
    <row r="101" spans="2:31" ht="30" customHeight="1" x14ac:dyDescent="0.2">
      <c r="B101" s="29">
        <v>162</v>
      </c>
      <c r="C101" s="23" t="str">
        <f t="shared" ca="1" si="5"/>
        <v>APROBADA</v>
      </c>
      <c r="D101" s="52">
        <v>47230</v>
      </c>
      <c r="E101" s="69" t="str">
        <f t="shared" ca="1" si="4"/>
        <v>N/A</v>
      </c>
      <c r="F101" s="30" t="s">
        <v>40</v>
      </c>
      <c r="G101" s="23" t="s">
        <v>218</v>
      </c>
      <c r="H101" s="23" t="s">
        <v>29</v>
      </c>
      <c r="I101" s="23" t="s">
        <v>58</v>
      </c>
      <c r="J101" s="23" t="s">
        <v>59</v>
      </c>
      <c r="K101" s="37" t="s">
        <v>65</v>
      </c>
      <c r="L101" s="23" t="s">
        <v>33</v>
      </c>
      <c r="M101" s="23" t="s">
        <v>69</v>
      </c>
      <c r="N101" s="44">
        <v>69.400000000000006</v>
      </c>
      <c r="O101" s="50">
        <v>1.7769999999999999</v>
      </c>
      <c r="P101" s="50">
        <v>0.79900000000000004</v>
      </c>
      <c r="Q101" s="23" t="s">
        <v>162</v>
      </c>
      <c r="R101" s="30" t="s">
        <v>36</v>
      </c>
      <c r="S101" s="30" t="s">
        <v>37</v>
      </c>
      <c r="T101" s="30" t="s">
        <v>46</v>
      </c>
      <c r="U101" s="23" t="s">
        <v>38</v>
      </c>
      <c r="V101" s="23" t="s">
        <v>47</v>
      </c>
      <c r="W101" s="23">
        <v>202</v>
      </c>
      <c r="X101" s="23">
        <v>223</v>
      </c>
      <c r="Y101" s="31" t="s">
        <v>387</v>
      </c>
      <c r="Z101" s="28" t="s">
        <v>39</v>
      </c>
      <c r="AB101" s="78">
        <f t="shared" ca="1" si="3"/>
        <v>-2.7534246575342465</v>
      </c>
      <c r="AE101" s="33"/>
    </row>
    <row r="102" spans="2:31" ht="30" customHeight="1" x14ac:dyDescent="0.2">
      <c r="B102" s="20">
        <v>163</v>
      </c>
      <c r="C102" s="23" t="str">
        <f t="shared" ca="1" si="5"/>
        <v>APROBADA</v>
      </c>
      <c r="D102" s="52">
        <v>46992</v>
      </c>
      <c r="E102" s="69" t="str">
        <f t="shared" ca="1" si="4"/>
        <v>N/A</v>
      </c>
      <c r="F102" s="30" t="s">
        <v>127</v>
      </c>
      <c r="G102" s="23" t="s">
        <v>219</v>
      </c>
      <c r="H102" s="23" t="s">
        <v>29</v>
      </c>
      <c r="I102" s="23" t="s">
        <v>30</v>
      </c>
      <c r="J102" s="23" t="s">
        <v>31</v>
      </c>
      <c r="K102" s="37" t="s">
        <v>65</v>
      </c>
      <c r="L102" s="23" t="s">
        <v>33</v>
      </c>
      <c r="M102" s="23" t="s">
        <v>34</v>
      </c>
      <c r="N102" s="44">
        <v>60</v>
      </c>
      <c r="O102" s="50">
        <v>2</v>
      </c>
      <c r="P102" s="50">
        <v>0.7</v>
      </c>
      <c r="Q102" s="23" t="s">
        <v>35</v>
      </c>
      <c r="R102" s="30" t="s">
        <v>36</v>
      </c>
      <c r="S102" s="30" t="s">
        <v>138</v>
      </c>
      <c r="T102" s="30" t="s">
        <v>127</v>
      </c>
      <c r="U102" s="23" t="s">
        <v>54</v>
      </c>
      <c r="V102" s="23" t="s">
        <v>55</v>
      </c>
      <c r="W102" s="23">
        <v>368</v>
      </c>
      <c r="X102" s="23">
        <v>423</v>
      </c>
      <c r="Y102" s="31" t="s">
        <v>348</v>
      </c>
      <c r="Z102" s="41" t="s">
        <v>56</v>
      </c>
      <c r="AB102" s="78">
        <f t="shared" ca="1" si="3"/>
        <v>-2.1013698630136988</v>
      </c>
      <c r="AE102" s="33"/>
    </row>
    <row r="103" spans="2:31" ht="30" customHeight="1" x14ac:dyDescent="0.2">
      <c r="B103" s="29">
        <v>164</v>
      </c>
      <c r="C103" s="23" t="str">
        <f t="shared" ca="1" si="5"/>
        <v>APROBADA</v>
      </c>
      <c r="D103" s="52">
        <v>46992</v>
      </c>
      <c r="E103" s="69" t="str">
        <f t="shared" ca="1" si="4"/>
        <v>N/A</v>
      </c>
      <c r="F103" s="30" t="s">
        <v>127</v>
      </c>
      <c r="G103" s="23" t="s">
        <v>220</v>
      </c>
      <c r="H103" s="23" t="s">
        <v>29</v>
      </c>
      <c r="I103" s="23" t="s">
        <v>30</v>
      </c>
      <c r="J103" s="23" t="s">
        <v>31</v>
      </c>
      <c r="K103" s="37" t="s">
        <v>51</v>
      </c>
      <c r="L103" s="23" t="s">
        <v>33</v>
      </c>
      <c r="M103" s="23" t="s">
        <v>34</v>
      </c>
      <c r="N103" s="44">
        <v>60</v>
      </c>
      <c r="O103" s="50">
        <v>4</v>
      </c>
      <c r="P103" s="50">
        <v>0.7</v>
      </c>
      <c r="Q103" s="23" t="s">
        <v>35</v>
      </c>
      <c r="R103" s="30" t="s">
        <v>36</v>
      </c>
      <c r="S103" s="30" t="s">
        <v>138</v>
      </c>
      <c r="T103" s="30" t="s">
        <v>127</v>
      </c>
      <c r="U103" s="23" t="s">
        <v>54</v>
      </c>
      <c r="V103" s="23" t="s">
        <v>55</v>
      </c>
      <c r="W103" s="23">
        <v>367</v>
      </c>
      <c r="X103" s="23">
        <v>422</v>
      </c>
      <c r="Y103" s="31" t="s">
        <v>348</v>
      </c>
      <c r="Z103" s="41" t="s">
        <v>56</v>
      </c>
      <c r="AB103" s="78">
        <f t="shared" ca="1" si="3"/>
        <v>-2.1013698630136988</v>
      </c>
      <c r="AE103" s="33"/>
    </row>
    <row r="104" spans="2:31" ht="30" customHeight="1" x14ac:dyDescent="0.2">
      <c r="B104" s="29">
        <v>165</v>
      </c>
      <c r="C104" s="23" t="str">
        <f t="shared" ca="1" si="5"/>
        <v>VENCIDA</v>
      </c>
      <c r="D104" s="52">
        <v>45499</v>
      </c>
      <c r="E104" s="69">
        <f t="shared" ca="1" si="4"/>
        <v>1.989041095890411</v>
      </c>
      <c r="F104" s="30" t="s">
        <v>189</v>
      </c>
      <c r="G104" s="23" t="s">
        <v>221</v>
      </c>
      <c r="H104" s="23" t="s">
        <v>29</v>
      </c>
      <c r="I104" s="23" t="s">
        <v>58</v>
      </c>
      <c r="J104" s="23" t="s">
        <v>59</v>
      </c>
      <c r="K104" s="37" t="s">
        <v>65</v>
      </c>
      <c r="L104" s="23" t="s">
        <v>85</v>
      </c>
      <c r="M104" s="23" t="s">
        <v>45</v>
      </c>
      <c r="N104" s="44">
        <v>60</v>
      </c>
      <c r="O104" s="50">
        <v>1.33</v>
      </c>
      <c r="P104" s="50">
        <v>0.8</v>
      </c>
      <c r="Q104" s="23" t="s">
        <v>162</v>
      </c>
      <c r="R104" s="30" t="s">
        <v>36</v>
      </c>
      <c r="S104" s="30" t="s">
        <v>209</v>
      </c>
      <c r="T104" s="30" t="s">
        <v>164</v>
      </c>
      <c r="U104" s="23" t="s">
        <v>197</v>
      </c>
      <c r="V104" s="23" t="s">
        <v>175</v>
      </c>
      <c r="W104" s="23">
        <v>386</v>
      </c>
      <c r="X104" s="23">
        <v>494</v>
      </c>
      <c r="Y104" s="31" t="s">
        <v>222</v>
      </c>
      <c r="Z104" s="41" t="s">
        <v>56</v>
      </c>
      <c r="AB104" s="78">
        <f t="shared" ca="1" si="3"/>
        <v>1.989041095890411</v>
      </c>
      <c r="AE104" s="33"/>
    </row>
    <row r="105" spans="2:31" ht="30" customHeight="1" x14ac:dyDescent="0.2">
      <c r="B105" s="29">
        <v>166</v>
      </c>
      <c r="C105" s="23" t="str">
        <f t="shared" ca="1" si="5"/>
        <v>VENCIDA</v>
      </c>
      <c r="D105" s="52">
        <v>45499</v>
      </c>
      <c r="E105" s="69">
        <f t="shared" ca="1" si="4"/>
        <v>1.989041095890411</v>
      </c>
      <c r="F105" s="30" t="s">
        <v>189</v>
      </c>
      <c r="G105" s="23" t="s">
        <v>223</v>
      </c>
      <c r="H105" s="23" t="s">
        <v>29</v>
      </c>
      <c r="I105" s="23" t="s">
        <v>58</v>
      </c>
      <c r="J105" s="23" t="s">
        <v>59</v>
      </c>
      <c r="K105" s="37" t="s">
        <v>65</v>
      </c>
      <c r="L105" s="23" t="s">
        <v>85</v>
      </c>
      <c r="M105" s="23" t="s">
        <v>45</v>
      </c>
      <c r="N105" s="44">
        <v>52</v>
      </c>
      <c r="O105" s="50">
        <v>2</v>
      </c>
      <c r="P105" s="50">
        <v>0.9</v>
      </c>
      <c r="Q105" s="23" t="s">
        <v>162</v>
      </c>
      <c r="R105" s="30" t="s">
        <v>36</v>
      </c>
      <c r="S105" s="30" t="s">
        <v>209</v>
      </c>
      <c r="T105" s="30" t="s">
        <v>164</v>
      </c>
      <c r="U105" s="23" t="s">
        <v>197</v>
      </c>
      <c r="V105" s="23" t="s">
        <v>175</v>
      </c>
      <c r="W105" s="23">
        <v>284</v>
      </c>
      <c r="X105" s="23">
        <v>368</v>
      </c>
      <c r="Y105" s="31" t="s">
        <v>224</v>
      </c>
      <c r="Z105" s="41" t="s">
        <v>56</v>
      </c>
      <c r="AB105" s="78">
        <f t="shared" ca="1" si="3"/>
        <v>1.989041095890411</v>
      </c>
      <c r="AE105" s="33"/>
    </row>
    <row r="106" spans="2:31" ht="30" customHeight="1" x14ac:dyDescent="0.2">
      <c r="B106" s="29">
        <v>167</v>
      </c>
      <c r="C106" s="23" t="str">
        <f t="shared" ca="1" si="5"/>
        <v>APROBADA</v>
      </c>
      <c r="D106" s="52">
        <v>46641</v>
      </c>
      <c r="E106" s="69" t="str">
        <f t="shared" ca="1" si="4"/>
        <v>N/A</v>
      </c>
      <c r="F106" s="30" t="s">
        <v>189</v>
      </c>
      <c r="G106" s="23" t="s">
        <v>225</v>
      </c>
      <c r="H106" s="23" t="s">
        <v>29</v>
      </c>
      <c r="I106" s="23" t="s">
        <v>58</v>
      </c>
      <c r="J106" s="23" t="s">
        <v>59</v>
      </c>
      <c r="K106" s="37" t="s">
        <v>44</v>
      </c>
      <c r="L106" s="23" t="s">
        <v>33</v>
      </c>
      <c r="M106" s="23" t="s">
        <v>45</v>
      </c>
      <c r="N106" s="44">
        <v>44</v>
      </c>
      <c r="O106" s="50">
        <v>1.33</v>
      </c>
      <c r="P106" s="50">
        <v>0.85</v>
      </c>
      <c r="Q106" s="23" t="s">
        <v>384</v>
      </c>
      <c r="R106" s="30" t="s">
        <v>36</v>
      </c>
      <c r="S106" s="30" t="s">
        <v>37</v>
      </c>
      <c r="T106" s="30" t="s">
        <v>164</v>
      </c>
      <c r="U106" s="23" t="s">
        <v>197</v>
      </c>
      <c r="V106" s="23" t="s">
        <v>175</v>
      </c>
      <c r="W106" s="23">
        <v>507</v>
      </c>
      <c r="X106" s="23">
        <v>568</v>
      </c>
      <c r="Y106" s="31" t="s">
        <v>359</v>
      </c>
      <c r="Z106" s="41" t="s">
        <v>39</v>
      </c>
      <c r="AB106" s="78">
        <f t="shared" ca="1" si="3"/>
        <v>-1.1397260273972603</v>
      </c>
      <c r="AE106" s="33"/>
    </row>
    <row r="107" spans="2:31" ht="30" customHeight="1" x14ac:dyDescent="0.2">
      <c r="B107" s="29">
        <v>168</v>
      </c>
      <c r="C107" s="23" t="str">
        <f t="shared" ca="1" si="5"/>
        <v>APROBADA</v>
      </c>
      <c r="D107" s="52">
        <v>46998</v>
      </c>
      <c r="E107" s="69" t="str">
        <f t="shared" ca="1" si="4"/>
        <v>N/A</v>
      </c>
      <c r="F107" s="30" t="s">
        <v>189</v>
      </c>
      <c r="G107" s="23" t="s">
        <v>226</v>
      </c>
      <c r="H107" s="23" t="s">
        <v>29</v>
      </c>
      <c r="I107" s="23" t="s">
        <v>58</v>
      </c>
      <c r="J107" s="23" t="s">
        <v>59</v>
      </c>
      <c r="K107" s="37" t="s">
        <v>51</v>
      </c>
      <c r="L107" s="23" t="s">
        <v>33</v>
      </c>
      <c r="M107" s="23" t="s">
        <v>103</v>
      </c>
      <c r="N107" s="44">
        <v>48</v>
      </c>
      <c r="O107" s="50">
        <v>2</v>
      </c>
      <c r="P107" s="50">
        <v>0.85</v>
      </c>
      <c r="Q107" s="23" t="s">
        <v>35</v>
      </c>
      <c r="R107" s="30" t="s">
        <v>36</v>
      </c>
      <c r="S107" s="30" t="s">
        <v>37</v>
      </c>
      <c r="T107" s="30" t="s">
        <v>164</v>
      </c>
      <c r="U107" s="23" t="s">
        <v>38</v>
      </c>
      <c r="V107" s="23" t="s">
        <v>38</v>
      </c>
      <c r="W107" s="23">
        <v>384</v>
      </c>
      <c r="X107" s="23">
        <v>439</v>
      </c>
      <c r="Y107" s="31" t="s">
        <v>353</v>
      </c>
      <c r="Z107" s="41" t="s">
        <v>39</v>
      </c>
      <c r="AB107" s="78">
        <f t="shared" ca="1" si="3"/>
        <v>-2.117808219178082</v>
      </c>
      <c r="AE107" s="33"/>
    </row>
    <row r="108" spans="2:31" ht="30" customHeight="1" x14ac:dyDescent="0.2">
      <c r="B108" s="29">
        <v>169</v>
      </c>
      <c r="C108" s="23" t="str">
        <f t="shared" ca="1" si="5"/>
        <v>APROBADA</v>
      </c>
      <c r="D108" s="52">
        <v>46858</v>
      </c>
      <c r="E108" s="69" t="str">
        <f t="shared" ca="1" si="4"/>
        <v>N/A</v>
      </c>
      <c r="F108" s="30" t="s">
        <v>189</v>
      </c>
      <c r="G108" s="23" t="s">
        <v>227</v>
      </c>
      <c r="H108" s="23" t="s">
        <v>29</v>
      </c>
      <c r="I108" s="23" t="s">
        <v>77</v>
      </c>
      <c r="J108" s="23" t="s">
        <v>78</v>
      </c>
      <c r="K108" s="37" t="s">
        <v>44</v>
      </c>
      <c r="L108" s="23" t="s">
        <v>33</v>
      </c>
      <c r="M108" s="23" t="s">
        <v>45</v>
      </c>
      <c r="N108" s="44">
        <v>58</v>
      </c>
      <c r="O108" s="50">
        <v>1</v>
      </c>
      <c r="P108" s="50">
        <v>1.3</v>
      </c>
      <c r="Q108" s="23" t="s">
        <v>35</v>
      </c>
      <c r="R108" s="30" t="s">
        <v>36</v>
      </c>
      <c r="S108" s="30" t="s">
        <v>228</v>
      </c>
      <c r="T108" s="30" t="s">
        <v>164</v>
      </c>
      <c r="U108" s="23" t="s">
        <v>38</v>
      </c>
      <c r="V108" s="23" t="s">
        <v>38</v>
      </c>
      <c r="W108" s="23">
        <v>144</v>
      </c>
      <c r="X108" s="23">
        <v>167</v>
      </c>
      <c r="Y108" s="31" t="s">
        <v>325</v>
      </c>
      <c r="Z108" s="41" t="s">
        <v>56</v>
      </c>
      <c r="AB108" s="78">
        <f t="shared" ca="1" si="3"/>
        <v>-1.7342465753424658</v>
      </c>
      <c r="AE108" s="33"/>
    </row>
    <row r="109" spans="2:31" ht="30" customHeight="1" x14ac:dyDescent="0.2">
      <c r="B109" s="20">
        <v>170</v>
      </c>
      <c r="C109" s="23" t="str">
        <f t="shared" ca="1" si="5"/>
        <v>APROBADA</v>
      </c>
      <c r="D109" s="52">
        <v>47033</v>
      </c>
      <c r="E109" s="69" t="str">
        <f t="shared" ca="1" si="4"/>
        <v>N/A</v>
      </c>
      <c r="F109" s="30" t="s">
        <v>314</v>
      </c>
      <c r="G109" s="23" t="s">
        <v>229</v>
      </c>
      <c r="H109" s="23" t="s">
        <v>29</v>
      </c>
      <c r="I109" s="23" t="s">
        <v>77</v>
      </c>
      <c r="J109" s="23" t="s">
        <v>78</v>
      </c>
      <c r="K109" s="37" t="s">
        <v>44</v>
      </c>
      <c r="L109" s="23" t="s">
        <v>33</v>
      </c>
      <c r="M109" s="23" t="s">
        <v>52</v>
      </c>
      <c r="N109" s="44">
        <v>72</v>
      </c>
      <c r="O109" s="50">
        <v>2</v>
      </c>
      <c r="P109" s="50">
        <v>1.212</v>
      </c>
      <c r="Q109" s="23" t="s">
        <v>158</v>
      </c>
      <c r="R109" s="30" t="s">
        <v>36</v>
      </c>
      <c r="S109" s="30" t="s">
        <v>228</v>
      </c>
      <c r="T109" s="77" t="s">
        <v>319</v>
      </c>
      <c r="U109" s="23" t="s">
        <v>54</v>
      </c>
      <c r="V109" s="23" t="s">
        <v>55</v>
      </c>
      <c r="W109" s="23">
        <v>435</v>
      </c>
      <c r="X109" s="23">
        <v>493</v>
      </c>
      <c r="Y109" s="31" t="s">
        <v>357</v>
      </c>
      <c r="Z109" s="41" t="s">
        <v>56</v>
      </c>
      <c r="AB109" s="78">
        <f t="shared" ca="1" si="3"/>
        <v>-2.2136986301369861</v>
      </c>
    </row>
    <row r="110" spans="2:31" ht="30" customHeight="1" x14ac:dyDescent="0.2">
      <c r="B110" s="29">
        <v>171</v>
      </c>
      <c r="C110" s="23" t="str">
        <f t="shared" ca="1" si="5"/>
        <v>APROBADA</v>
      </c>
      <c r="D110" s="52">
        <v>46992</v>
      </c>
      <c r="E110" s="69" t="str">
        <f t="shared" ca="1" si="4"/>
        <v>N/A</v>
      </c>
      <c r="F110" s="30" t="s">
        <v>127</v>
      </c>
      <c r="G110" s="23" t="s">
        <v>230</v>
      </c>
      <c r="H110" s="23" t="s">
        <v>29</v>
      </c>
      <c r="I110" s="23" t="s">
        <v>58</v>
      </c>
      <c r="J110" s="23" t="s">
        <v>59</v>
      </c>
      <c r="K110" s="37" t="s">
        <v>44</v>
      </c>
      <c r="L110" s="23" t="s">
        <v>33</v>
      </c>
      <c r="M110" s="23" t="s">
        <v>69</v>
      </c>
      <c r="N110" s="44">
        <v>40</v>
      </c>
      <c r="O110" s="50">
        <v>2</v>
      </c>
      <c r="P110" s="50">
        <v>0.95</v>
      </c>
      <c r="Q110" s="23" t="s">
        <v>35</v>
      </c>
      <c r="R110" s="30" t="s">
        <v>36</v>
      </c>
      <c r="S110" s="30" t="s">
        <v>74</v>
      </c>
      <c r="T110" s="30" t="s">
        <v>127</v>
      </c>
      <c r="U110" s="23" t="s">
        <v>94</v>
      </c>
      <c r="V110" s="24" t="s">
        <v>254</v>
      </c>
      <c r="W110" s="23">
        <v>370</v>
      </c>
      <c r="X110" s="23">
        <v>425</v>
      </c>
      <c r="Y110" s="31" t="s">
        <v>348</v>
      </c>
      <c r="Z110" s="41" t="s">
        <v>56</v>
      </c>
      <c r="AB110" s="78">
        <f t="shared" ca="1" si="3"/>
        <v>-2.1013698630136988</v>
      </c>
      <c r="AE110" s="33"/>
    </row>
    <row r="111" spans="2:31" ht="30" customHeight="1" x14ac:dyDescent="0.2">
      <c r="B111" s="20">
        <v>172</v>
      </c>
      <c r="C111" s="23" t="str">
        <f t="shared" ca="1" si="5"/>
        <v>APROBADA</v>
      </c>
      <c r="D111" s="52">
        <v>47046</v>
      </c>
      <c r="E111" s="69" t="str">
        <f t="shared" ca="1" si="4"/>
        <v>N/A</v>
      </c>
      <c r="F111" s="30" t="s">
        <v>314</v>
      </c>
      <c r="G111" s="23" t="s">
        <v>231</v>
      </c>
      <c r="H111" s="23" t="s">
        <v>29</v>
      </c>
      <c r="I111" s="23" t="s">
        <v>58</v>
      </c>
      <c r="J111" s="23" t="s">
        <v>59</v>
      </c>
      <c r="K111" s="37" t="s">
        <v>79</v>
      </c>
      <c r="L111" s="23" t="s">
        <v>33</v>
      </c>
      <c r="M111" s="23" t="s">
        <v>103</v>
      </c>
      <c r="N111" s="44">
        <v>60</v>
      </c>
      <c r="O111" s="50">
        <v>2</v>
      </c>
      <c r="P111" s="50">
        <v>0.84</v>
      </c>
      <c r="Q111" s="23" t="s">
        <v>35</v>
      </c>
      <c r="R111" s="30" t="s">
        <v>36</v>
      </c>
      <c r="S111" s="30" t="s">
        <v>260</v>
      </c>
      <c r="T111" s="77" t="s">
        <v>319</v>
      </c>
      <c r="U111" s="23" t="s">
        <v>54</v>
      </c>
      <c r="V111" s="23" t="s">
        <v>55</v>
      </c>
      <c r="W111" s="23">
        <v>458</v>
      </c>
      <c r="X111" s="23">
        <v>517</v>
      </c>
      <c r="Y111" s="31" t="s">
        <v>357</v>
      </c>
      <c r="Z111" s="41" t="s">
        <v>56</v>
      </c>
      <c r="AB111" s="78">
        <f t="shared" ref="AB111:AB165" ca="1" si="6">+($V$1-D111)/365</f>
        <v>-2.2493150684931509</v>
      </c>
      <c r="AE111" s="33"/>
    </row>
    <row r="112" spans="2:31" ht="30" customHeight="1" x14ac:dyDescent="0.2">
      <c r="B112" s="29">
        <v>173</v>
      </c>
      <c r="C112" s="23" t="str">
        <f t="shared" ca="1" si="5"/>
        <v>APROBADA</v>
      </c>
      <c r="D112" s="52">
        <v>47007</v>
      </c>
      <c r="E112" s="69" t="str">
        <f t="shared" ca="1" si="4"/>
        <v>N/A</v>
      </c>
      <c r="F112" s="30" t="s">
        <v>314</v>
      </c>
      <c r="G112" s="23" t="s">
        <v>232</v>
      </c>
      <c r="H112" s="23" t="s">
        <v>29</v>
      </c>
      <c r="I112" s="23" t="s">
        <v>42</v>
      </c>
      <c r="J112" s="23" t="s">
        <v>43</v>
      </c>
      <c r="K112" s="37" t="s">
        <v>51</v>
      </c>
      <c r="L112" s="23" t="s">
        <v>33</v>
      </c>
      <c r="M112" s="23" t="s">
        <v>103</v>
      </c>
      <c r="N112" s="44">
        <v>60</v>
      </c>
      <c r="O112" s="50">
        <v>2</v>
      </c>
      <c r="P112" s="50">
        <v>0.79</v>
      </c>
      <c r="Q112" s="23" t="s">
        <v>35</v>
      </c>
      <c r="R112" s="30" t="s">
        <v>36</v>
      </c>
      <c r="S112" s="30" t="s">
        <v>138</v>
      </c>
      <c r="T112" s="77" t="s">
        <v>319</v>
      </c>
      <c r="U112" s="23" t="s">
        <v>54</v>
      </c>
      <c r="V112" s="23" t="s">
        <v>55</v>
      </c>
      <c r="W112" s="23">
        <v>394</v>
      </c>
      <c r="X112" s="23">
        <v>449</v>
      </c>
      <c r="Y112" s="31" t="s">
        <v>353</v>
      </c>
      <c r="Z112" s="41" t="s">
        <v>56</v>
      </c>
      <c r="AB112" s="78">
        <f t="shared" ca="1" si="6"/>
        <v>-2.1424657534246574</v>
      </c>
      <c r="AE112" s="33"/>
    </row>
    <row r="113" spans="2:31" ht="30" customHeight="1" x14ac:dyDescent="0.2">
      <c r="B113" s="20">
        <v>174</v>
      </c>
      <c r="C113" s="23" t="str">
        <f t="shared" ca="1" si="5"/>
        <v>APROBADA</v>
      </c>
      <c r="D113" s="52">
        <v>46783</v>
      </c>
      <c r="E113" s="69" t="str">
        <f t="shared" ca="1" si="4"/>
        <v>N/A</v>
      </c>
      <c r="F113" s="30" t="s">
        <v>314</v>
      </c>
      <c r="G113" s="23" t="s">
        <v>233</v>
      </c>
      <c r="H113" s="23" t="s">
        <v>29</v>
      </c>
      <c r="I113" s="23" t="s">
        <v>42</v>
      </c>
      <c r="J113" s="23" t="s">
        <v>43</v>
      </c>
      <c r="K113" s="37" t="s">
        <v>65</v>
      </c>
      <c r="L113" s="23" t="s">
        <v>33</v>
      </c>
      <c r="M113" s="23" t="s">
        <v>103</v>
      </c>
      <c r="N113" s="44">
        <v>60</v>
      </c>
      <c r="O113" s="50">
        <v>2</v>
      </c>
      <c r="P113" s="50">
        <v>0.77</v>
      </c>
      <c r="Q113" s="23" t="s">
        <v>35</v>
      </c>
      <c r="R113" s="30" t="s">
        <v>36</v>
      </c>
      <c r="S113" s="30" t="s">
        <v>37</v>
      </c>
      <c r="T113" s="77" t="s">
        <v>319</v>
      </c>
      <c r="U113" s="23" t="s">
        <v>54</v>
      </c>
      <c r="V113" s="23" t="s">
        <v>55</v>
      </c>
      <c r="W113" s="23">
        <v>55</v>
      </c>
      <c r="X113" s="23">
        <v>58</v>
      </c>
      <c r="Y113" s="31" t="s">
        <v>310</v>
      </c>
      <c r="Z113" s="41" t="s">
        <v>39</v>
      </c>
      <c r="AB113" s="78">
        <f t="shared" ca="1" si="6"/>
        <v>-1.5287671232876712</v>
      </c>
      <c r="AE113" s="33"/>
    </row>
    <row r="114" spans="2:31" ht="30" customHeight="1" x14ac:dyDescent="0.2">
      <c r="B114" s="29">
        <v>175</v>
      </c>
      <c r="C114" s="23" t="str">
        <f t="shared" ca="1" si="5"/>
        <v>APROBADA</v>
      </c>
      <c r="D114" s="52">
        <v>46783</v>
      </c>
      <c r="E114" s="69" t="str">
        <f t="shared" ca="1" si="4"/>
        <v>N/A</v>
      </c>
      <c r="F114" s="30" t="s">
        <v>314</v>
      </c>
      <c r="G114" s="23" t="s">
        <v>234</v>
      </c>
      <c r="H114" s="23" t="s">
        <v>29</v>
      </c>
      <c r="I114" s="23" t="s">
        <v>42</v>
      </c>
      <c r="J114" s="23" t="s">
        <v>43</v>
      </c>
      <c r="K114" s="37" t="s">
        <v>65</v>
      </c>
      <c r="L114" s="23" t="s">
        <v>33</v>
      </c>
      <c r="M114" s="23" t="s">
        <v>93</v>
      </c>
      <c r="N114" s="44">
        <v>60</v>
      </c>
      <c r="O114" s="50">
        <v>2</v>
      </c>
      <c r="P114" s="50">
        <v>0.77</v>
      </c>
      <c r="Q114" s="23" t="s">
        <v>35</v>
      </c>
      <c r="R114" s="30" t="s">
        <v>36</v>
      </c>
      <c r="S114" s="30" t="s">
        <v>37</v>
      </c>
      <c r="T114" s="77" t="s">
        <v>319</v>
      </c>
      <c r="U114" s="23" t="s">
        <v>54</v>
      </c>
      <c r="V114" s="23" t="s">
        <v>55</v>
      </c>
      <c r="W114" s="38">
        <v>54</v>
      </c>
      <c r="X114" s="23">
        <v>57</v>
      </c>
      <c r="Y114" s="31" t="s">
        <v>310</v>
      </c>
      <c r="Z114" s="41" t="s">
        <v>39</v>
      </c>
      <c r="AB114" s="78">
        <f t="shared" ca="1" si="6"/>
        <v>-1.5287671232876712</v>
      </c>
      <c r="AE114" s="33"/>
    </row>
    <row r="115" spans="2:31" ht="30" customHeight="1" x14ac:dyDescent="0.2">
      <c r="B115" s="29">
        <v>176</v>
      </c>
      <c r="C115" s="23" t="str">
        <f t="shared" ca="1" si="5"/>
        <v>APROBADA</v>
      </c>
      <c r="D115" s="52">
        <v>46998</v>
      </c>
      <c r="E115" s="69" t="str">
        <f t="shared" ca="1" si="4"/>
        <v>N/A</v>
      </c>
      <c r="F115" s="30" t="s">
        <v>189</v>
      </c>
      <c r="G115" s="23" t="s">
        <v>235</v>
      </c>
      <c r="H115" s="23" t="s">
        <v>29</v>
      </c>
      <c r="I115" s="23" t="s">
        <v>58</v>
      </c>
      <c r="J115" s="23" t="s">
        <v>59</v>
      </c>
      <c r="K115" s="37" t="s">
        <v>65</v>
      </c>
      <c r="L115" s="23" t="s">
        <v>33</v>
      </c>
      <c r="M115" s="23" t="s">
        <v>45</v>
      </c>
      <c r="N115" s="44">
        <v>44</v>
      </c>
      <c r="O115" s="50">
        <v>1.333</v>
      </c>
      <c r="P115" s="50">
        <v>0.75</v>
      </c>
      <c r="Q115" s="23" t="s">
        <v>35</v>
      </c>
      <c r="R115" s="30" t="s">
        <v>36</v>
      </c>
      <c r="S115" s="30" t="s">
        <v>37</v>
      </c>
      <c r="T115" s="30" t="s">
        <v>164</v>
      </c>
      <c r="U115" s="23" t="s">
        <v>236</v>
      </c>
      <c r="V115" s="23" t="s">
        <v>237</v>
      </c>
      <c r="W115" s="38">
        <v>477</v>
      </c>
      <c r="X115" s="23">
        <v>537</v>
      </c>
      <c r="Y115" s="31" t="s">
        <v>357</v>
      </c>
      <c r="Z115" s="41" t="s">
        <v>39</v>
      </c>
      <c r="AB115" s="78">
        <f t="shared" ca="1" si="6"/>
        <v>-2.117808219178082</v>
      </c>
      <c r="AE115" s="33"/>
    </row>
    <row r="116" spans="2:31" ht="30" customHeight="1" x14ac:dyDescent="0.2">
      <c r="B116" s="20">
        <v>177</v>
      </c>
      <c r="C116" s="23" t="str">
        <f t="shared" ca="1" si="5"/>
        <v>VENCIDA</v>
      </c>
      <c r="D116" s="52">
        <v>45663</v>
      </c>
      <c r="E116" s="69">
        <f t="shared" ca="1" si="4"/>
        <v>1.5397260273972602</v>
      </c>
      <c r="F116" s="30" t="s">
        <v>238</v>
      </c>
      <c r="G116" s="23" t="s">
        <v>239</v>
      </c>
      <c r="H116" s="23" t="s">
        <v>29</v>
      </c>
      <c r="I116" s="23" t="s">
        <v>58</v>
      </c>
      <c r="J116" s="23" t="s">
        <v>59</v>
      </c>
      <c r="K116" s="37" t="s">
        <v>65</v>
      </c>
      <c r="L116" s="23" t="s">
        <v>33</v>
      </c>
      <c r="M116" s="23" t="s">
        <v>103</v>
      </c>
      <c r="N116" s="44">
        <v>64</v>
      </c>
      <c r="O116" s="50">
        <v>1.333</v>
      </c>
      <c r="P116" s="50">
        <v>0.72499999999999998</v>
      </c>
      <c r="Q116" s="23" t="s">
        <v>35</v>
      </c>
      <c r="R116" s="30" t="s">
        <v>36</v>
      </c>
      <c r="S116" s="30" t="s">
        <v>37</v>
      </c>
      <c r="T116" s="30" t="s">
        <v>240</v>
      </c>
      <c r="U116" s="23" t="s">
        <v>94</v>
      </c>
      <c r="V116" s="23" t="s">
        <v>94</v>
      </c>
      <c r="W116" s="38">
        <v>8</v>
      </c>
      <c r="X116" s="23">
        <v>8</v>
      </c>
      <c r="Y116" s="31" t="s">
        <v>241</v>
      </c>
      <c r="Z116" s="41" t="s">
        <v>39</v>
      </c>
      <c r="AB116" s="78">
        <f t="shared" ca="1" si="6"/>
        <v>1.5397260273972602</v>
      </c>
      <c r="AE116" s="33"/>
    </row>
    <row r="117" spans="2:31" ht="30" customHeight="1" x14ac:dyDescent="0.2">
      <c r="B117" s="29">
        <v>178</v>
      </c>
      <c r="C117" s="23" t="str">
        <f t="shared" ca="1" si="5"/>
        <v>APROBADA</v>
      </c>
      <c r="D117" s="52">
        <v>46887</v>
      </c>
      <c r="E117" s="69" t="str">
        <f t="shared" ca="1" si="4"/>
        <v>N/A</v>
      </c>
      <c r="F117" s="30" t="s">
        <v>238</v>
      </c>
      <c r="G117" s="23" t="s">
        <v>242</v>
      </c>
      <c r="H117" s="23" t="s">
        <v>29</v>
      </c>
      <c r="I117" s="23" t="s">
        <v>42</v>
      </c>
      <c r="J117" s="23" t="s">
        <v>43</v>
      </c>
      <c r="K117" s="37" t="s">
        <v>65</v>
      </c>
      <c r="L117" s="23" t="s">
        <v>33</v>
      </c>
      <c r="M117" s="23" t="s">
        <v>93</v>
      </c>
      <c r="N117" s="44">
        <v>56</v>
      </c>
      <c r="O117" s="50">
        <v>2</v>
      </c>
      <c r="P117" s="50">
        <v>0.75</v>
      </c>
      <c r="Q117" s="23" t="s">
        <v>35</v>
      </c>
      <c r="R117" s="30" t="s">
        <v>36</v>
      </c>
      <c r="S117" s="30" t="s">
        <v>37</v>
      </c>
      <c r="T117" s="30" t="s">
        <v>240</v>
      </c>
      <c r="U117" s="23" t="s">
        <v>94</v>
      </c>
      <c r="V117" s="23" t="s">
        <v>94</v>
      </c>
      <c r="W117" s="38">
        <v>202</v>
      </c>
      <c r="X117" s="23">
        <v>236</v>
      </c>
      <c r="Y117" s="31" t="s">
        <v>332</v>
      </c>
      <c r="Z117" s="41" t="s">
        <v>39</v>
      </c>
      <c r="AB117" s="78">
        <f t="shared" ca="1" si="6"/>
        <v>-1.8136986301369864</v>
      </c>
      <c r="AE117" s="33"/>
    </row>
    <row r="118" spans="2:31" ht="30" customHeight="1" x14ac:dyDescent="0.2">
      <c r="B118" s="20">
        <v>179</v>
      </c>
      <c r="C118" s="23" t="str">
        <f t="shared" ca="1" si="5"/>
        <v>VENCIDA</v>
      </c>
      <c r="D118" s="52">
        <v>45796</v>
      </c>
      <c r="E118" s="69">
        <f t="shared" ref="E118:E181" ca="1" si="7">+IF(($V$1-D118)/365&gt;0,($V$1-D118)/365,"N/A")</f>
        <v>1.1753424657534246</v>
      </c>
      <c r="F118" s="30" t="s">
        <v>238</v>
      </c>
      <c r="G118" s="23" t="s">
        <v>243</v>
      </c>
      <c r="H118" s="23" t="s">
        <v>29</v>
      </c>
      <c r="I118" s="23" t="s">
        <v>58</v>
      </c>
      <c r="J118" s="23" t="s">
        <v>59</v>
      </c>
      <c r="K118" s="37" t="s">
        <v>65</v>
      </c>
      <c r="L118" s="23" t="s">
        <v>33</v>
      </c>
      <c r="M118" s="23" t="s">
        <v>60</v>
      </c>
      <c r="N118" s="44">
        <v>52</v>
      </c>
      <c r="O118" s="50">
        <v>2</v>
      </c>
      <c r="P118" s="50">
        <v>0.95</v>
      </c>
      <c r="Q118" s="23" t="s">
        <v>35</v>
      </c>
      <c r="R118" s="30" t="s">
        <v>36</v>
      </c>
      <c r="S118" s="30" t="s">
        <v>61</v>
      </c>
      <c r="T118" s="30" t="s">
        <v>166</v>
      </c>
      <c r="U118" s="23" t="s">
        <v>94</v>
      </c>
      <c r="V118" s="23" t="s">
        <v>94</v>
      </c>
      <c r="W118" s="23">
        <v>167</v>
      </c>
      <c r="X118" s="23">
        <v>208</v>
      </c>
      <c r="Y118" s="31" t="s">
        <v>125</v>
      </c>
      <c r="Z118" s="41" t="s">
        <v>39</v>
      </c>
      <c r="AB118" s="78">
        <f t="shared" ca="1" si="6"/>
        <v>1.1753424657534246</v>
      </c>
      <c r="AE118" s="33"/>
    </row>
    <row r="119" spans="2:31" ht="30" customHeight="1" x14ac:dyDescent="0.2">
      <c r="B119" s="29">
        <v>180</v>
      </c>
      <c r="C119" s="23" t="str">
        <f t="shared" ca="1" si="5"/>
        <v>APROBADA</v>
      </c>
      <c r="D119" s="52">
        <v>46885</v>
      </c>
      <c r="E119" s="69" t="str">
        <f t="shared" ca="1" si="7"/>
        <v>N/A</v>
      </c>
      <c r="F119" s="30" t="s">
        <v>238</v>
      </c>
      <c r="G119" s="23" t="s">
        <v>244</v>
      </c>
      <c r="H119" s="23" t="s">
        <v>29</v>
      </c>
      <c r="I119" s="23" t="s">
        <v>42</v>
      </c>
      <c r="J119" s="23" t="s">
        <v>43</v>
      </c>
      <c r="K119" s="37" t="s">
        <v>65</v>
      </c>
      <c r="L119" s="23" t="s">
        <v>33</v>
      </c>
      <c r="M119" s="23" t="s">
        <v>52</v>
      </c>
      <c r="N119" s="44">
        <v>48</v>
      </c>
      <c r="O119" s="50">
        <v>2.6659999999999999</v>
      </c>
      <c r="P119" s="50">
        <v>0.75</v>
      </c>
      <c r="Q119" s="23" t="s">
        <v>35</v>
      </c>
      <c r="R119" s="30" t="s">
        <v>36</v>
      </c>
      <c r="S119" s="30" t="s">
        <v>37</v>
      </c>
      <c r="T119" s="30" t="s">
        <v>166</v>
      </c>
      <c r="U119" s="23" t="s">
        <v>94</v>
      </c>
      <c r="V119" s="23" t="s">
        <v>94</v>
      </c>
      <c r="W119" s="23">
        <v>196</v>
      </c>
      <c r="X119" s="23">
        <v>230</v>
      </c>
      <c r="Y119" s="31" t="s">
        <v>332</v>
      </c>
      <c r="Z119" s="41" t="s">
        <v>39</v>
      </c>
      <c r="AB119" s="78">
        <f t="shared" ca="1" si="6"/>
        <v>-1.8082191780821917</v>
      </c>
      <c r="AE119" s="33"/>
    </row>
    <row r="120" spans="2:31" ht="30" customHeight="1" x14ac:dyDescent="0.2">
      <c r="B120" s="20">
        <v>181</v>
      </c>
      <c r="C120" s="23" t="str">
        <f t="shared" ca="1" si="5"/>
        <v>APROBADA</v>
      </c>
      <c r="D120" s="52">
        <v>46589</v>
      </c>
      <c r="E120" s="69" t="str">
        <f t="shared" ca="1" si="7"/>
        <v>N/A</v>
      </c>
      <c r="F120" s="30" t="s">
        <v>183</v>
      </c>
      <c r="G120" s="23" t="s">
        <v>245</v>
      </c>
      <c r="H120" s="23" t="s">
        <v>29</v>
      </c>
      <c r="I120" s="23" t="s">
        <v>58</v>
      </c>
      <c r="J120" s="23" t="s">
        <v>59</v>
      </c>
      <c r="K120" s="37" t="s">
        <v>51</v>
      </c>
      <c r="L120" s="23" t="s">
        <v>85</v>
      </c>
      <c r="M120" s="23" t="s">
        <v>103</v>
      </c>
      <c r="N120" s="44">
        <v>36</v>
      </c>
      <c r="O120" s="50" t="s">
        <v>34</v>
      </c>
      <c r="P120" s="50">
        <v>0.9</v>
      </c>
      <c r="Q120" s="23" t="s">
        <v>121</v>
      </c>
      <c r="R120" s="30" t="s">
        <v>36</v>
      </c>
      <c r="S120" s="30" t="s">
        <v>163</v>
      </c>
      <c r="T120" s="30" t="s">
        <v>184</v>
      </c>
      <c r="U120" s="23" t="s">
        <v>81</v>
      </c>
      <c r="V120" s="24" t="s">
        <v>175</v>
      </c>
      <c r="W120" s="23">
        <v>298</v>
      </c>
      <c r="X120" s="23">
        <v>345</v>
      </c>
      <c r="Y120" s="31" t="s">
        <v>332</v>
      </c>
      <c r="Z120" s="41" t="s">
        <v>39</v>
      </c>
      <c r="AB120" s="78">
        <f t="shared" ca="1" si="6"/>
        <v>-0.99726027397260275</v>
      </c>
      <c r="AE120" s="33"/>
    </row>
    <row r="121" spans="2:31" ht="30" customHeight="1" x14ac:dyDescent="0.2">
      <c r="B121" s="20">
        <v>182</v>
      </c>
      <c r="C121" s="23" t="str">
        <f t="shared" ca="1" si="5"/>
        <v>APROBADA</v>
      </c>
      <c r="D121" s="52">
        <v>47007</v>
      </c>
      <c r="E121" s="69" t="str">
        <f t="shared" ca="1" si="7"/>
        <v>N/A</v>
      </c>
      <c r="F121" s="30" t="s">
        <v>314</v>
      </c>
      <c r="G121" s="23" t="s">
        <v>246</v>
      </c>
      <c r="H121" s="23" t="s">
        <v>29</v>
      </c>
      <c r="I121" s="23" t="s">
        <v>30</v>
      </c>
      <c r="J121" s="23" t="s">
        <v>31</v>
      </c>
      <c r="K121" s="37" t="s">
        <v>65</v>
      </c>
      <c r="L121" s="23" t="s">
        <v>33</v>
      </c>
      <c r="M121" s="23" t="s">
        <v>34</v>
      </c>
      <c r="N121" s="44">
        <v>60</v>
      </c>
      <c r="O121" s="50">
        <v>4</v>
      </c>
      <c r="P121" s="50">
        <v>0.7</v>
      </c>
      <c r="Q121" s="23" t="s">
        <v>35</v>
      </c>
      <c r="R121" s="30" t="s">
        <v>36</v>
      </c>
      <c r="S121" s="30" t="s">
        <v>37</v>
      </c>
      <c r="T121" s="77" t="s">
        <v>319</v>
      </c>
      <c r="U121" s="23" t="s">
        <v>54</v>
      </c>
      <c r="V121" s="24" t="s">
        <v>55</v>
      </c>
      <c r="W121" s="23">
        <v>397</v>
      </c>
      <c r="X121" s="23">
        <v>452</v>
      </c>
      <c r="Y121" s="31" t="s">
        <v>353</v>
      </c>
      <c r="Z121" s="41" t="s">
        <v>39</v>
      </c>
      <c r="AB121" s="78">
        <f t="shared" ca="1" si="6"/>
        <v>-2.1424657534246574</v>
      </c>
      <c r="AE121" s="33"/>
    </row>
    <row r="122" spans="2:31" ht="30" customHeight="1" x14ac:dyDescent="0.2">
      <c r="B122" s="20">
        <v>183</v>
      </c>
      <c r="C122" s="23" t="str">
        <f t="shared" ca="1" si="5"/>
        <v>APROBADA</v>
      </c>
      <c r="D122" s="52">
        <v>47007</v>
      </c>
      <c r="E122" s="69" t="str">
        <f t="shared" ca="1" si="7"/>
        <v>N/A</v>
      </c>
      <c r="F122" s="30" t="s">
        <v>314</v>
      </c>
      <c r="G122" s="23" t="s">
        <v>247</v>
      </c>
      <c r="H122" s="23" t="s">
        <v>29</v>
      </c>
      <c r="I122" s="23" t="s">
        <v>30</v>
      </c>
      <c r="J122" s="23" t="s">
        <v>31</v>
      </c>
      <c r="K122" s="37" t="s">
        <v>32</v>
      </c>
      <c r="L122" s="23" t="s">
        <v>33</v>
      </c>
      <c r="M122" s="23" t="s">
        <v>34</v>
      </c>
      <c r="N122" s="44">
        <v>40</v>
      </c>
      <c r="O122" s="50">
        <v>4</v>
      </c>
      <c r="P122" s="50">
        <v>0.7</v>
      </c>
      <c r="Q122" s="23" t="s">
        <v>35</v>
      </c>
      <c r="R122" s="30" t="s">
        <v>36</v>
      </c>
      <c r="S122" s="30" t="s">
        <v>37</v>
      </c>
      <c r="T122" s="77" t="s">
        <v>319</v>
      </c>
      <c r="U122" s="23" t="s">
        <v>94</v>
      </c>
      <c r="V122" s="24" t="s">
        <v>55</v>
      </c>
      <c r="W122" s="23">
        <v>396</v>
      </c>
      <c r="X122" s="23">
        <v>451</v>
      </c>
      <c r="Y122" s="31" t="s">
        <v>353</v>
      </c>
      <c r="Z122" s="41" t="s">
        <v>39</v>
      </c>
      <c r="AB122" s="78">
        <f t="shared" ca="1" si="6"/>
        <v>-2.1424657534246574</v>
      </c>
      <c r="AE122" s="33"/>
    </row>
    <row r="123" spans="2:31" ht="30" customHeight="1" x14ac:dyDescent="0.2">
      <c r="B123" s="20">
        <v>184</v>
      </c>
      <c r="C123" s="23" t="str">
        <f t="shared" ca="1" si="5"/>
        <v>APROBADA</v>
      </c>
      <c r="D123" s="52">
        <v>47007</v>
      </c>
      <c r="E123" s="69" t="str">
        <f t="shared" ca="1" si="7"/>
        <v>N/A</v>
      </c>
      <c r="F123" s="30" t="s">
        <v>314</v>
      </c>
      <c r="G123" s="23" t="s">
        <v>248</v>
      </c>
      <c r="H123" s="23" t="s">
        <v>29</v>
      </c>
      <c r="I123" s="23" t="s">
        <v>30</v>
      </c>
      <c r="J123" s="23" t="s">
        <v>31</v>
      </c>
      <c r="K123" s="37" t="s">
        <v>51</v>
      </c>
      <c r="L123" s="23" t="s">
        <v>33</v>
      </c>
      <c r="M123" s="23" t="s">
        <v>34</v>
      </c>
      <c r="N123" s="44">
        <v>60</v>
      </c>
      <c r="O123" s="50">
        <v>4</v>
      </c>
      <c r="P123" s="50">
        <v>0.7</v>
      </c>
      <c r="Q123" s="23" t="s">
        <v>35</v>
      </c>
      <c r="R123" s="30" t="s">
        <v>36</v>
      </c>
      <c r="S123" s="30" t="s">
        <v>249</v>
      </c>
      <c r="T123" s="77" t="s">
        <v>319</v>
      </c>
      <c r="U123" s="23" t="s">
        <v>54</v>
      </c>
      <c r="V123" s="24" t="s">
        <v>55</v>
      </c>
      <c r="W123" s="23">
        <v>395</v>
      </c>
      <c r="X123" s="23">
        <v>450</v>
      </c>
      <c r="Y123" s="31" t="s">
        <v>353</v>
      </c>
      <c r="Z123" s="41" t="s">
        <v>56</v>
      </c>
      <c r="AB123" s="78">
        <f t="shared" ca="1" si="6"/>
        <v>-2.1424657534246574</v>
      </c>
      <c r="AE123" s="33"/>
    </row>
    <row r="124" spans="2:31" ht="30" customHeight="1" x14ac:dyDescent="0.2">
      <c r="B124" s="29">
        <v>185</v>
      </c>
      <c r="C124" s="23" t="str">
        <f t="shared" ca="1" si="5"/>
        <v>VENCIDA</v>
      </c>
      <c r="D124" s="52">
        <v>46010</v>
      </c>
      <c r="E124" s="69">
        <f t="shared" ca="1" si="7"/>
        <v>0.58904109589041098</v>
      </c>
      <c r="F124" s="30" t="s">
        <v>189</v>
      </c>
      <c r="G124" s="23" t="s">
        <v>250</v>
      </c>
      <c r="H124" s="23" t="s">
        <v>29</v>
      </c>
      <c r="I124" s="23" t="s">
        <v>58</v>
      </c>
      <c r="J124" s="23" t="s">
        <v>59</v>
      </c>
      <c r="K124" s="37" t="s">
        <v>65</v>
      </c>
      <c r="L124" s="23" t="s">
        <v>33</v>
      </c>
      <c r="M124" s="23" t="s">
        <v>45</v>
      </c>
      <c r="N124" s="44">
        <v>56</v>
      </c>
      <c r="O124" s="50">
        <v>2.6659999999999999</v>
      </c>
      <c r="P124" s="50">
        <v>0.75</v>
      </c>
      <c r="Q124" s="23" t="s">
        <v>162</v>
      </c>
      <c r="R124" s="30" t="s">
        <v>36</v>
      </c>
      <c r="S124" s="30" t="s">
        <v>249</v>
      </c>
      <c r="T124" s="30" t="s">
        <v>164</v>
      </c>
      <c r="U124" s="23" t="s">
        <v>236</v>
      </c>
      <c r="V124" s="24" t="s">
        <v>38</v>
      </c>
      <c r="W124" s="23">
        <v>497</v>
      </c>
      <c r="X124" s="23">
        <v>582</v>
      </c>
      <c r="Y124" s="31" t="s">
        <v>212</v>
      </c>
      <c r="Z124" s="41" t="s">
        <v>56</v>
      </c>
      <c r="AB124" s="78">
        <f t="shared" ca="1" si="6"/>
        <v>0.58904109589041098</v>
      </c>
      <c r="AE124" s="33"/>
    </row>
    <row r="125" spans="2:31" ht="30" customHeight="1" x14ac:dyDescent="0.2">
      <c r="B125" s="29">
        <v>186</v>
      </c>
      <c r="C125" s="23" t="str">
        <f t="shared" ca="1" si="5"/>
        <v>VENCIDA</v>
      </c>
      <c r="D125" s="52">
        <v>46034</v>
      </c>
      <c r="E125" s="69">
        <f t="shared" ca="1" si="7"/>
        <v>0.52328767123287667</v>
      </c>
      <c r="F125" s="30" t="s">
        <v>189</v>
      </c>
      <c r="G125" s="23" t="s">
        <v>251</v>
      </c>
      <c r="H125" s="23" t="s">
        <v>29</v>
      </c>
      <c r="I125" s="23" t="s">
        <v>77</v>
      </c>
      <c r="J125" s="23" t="s">
        <v>78</v>
      </c>
      <c r="K125" s="37" t="s">
        <v>44</v>
      </c>
      <c r="L125" s="23" t="s">
        <v>85</v>
      </c>
      <c r="M125" s="23" t="s">
        <v>103</v>
      </c>
      <c r="N125" s="44">
        <v>56</v>
      </c>
      <c r="O125" s="50">
        <v>1.333</v>
      </c>
      <c r="P125" s="50">
        <v>1.35</v>
      </c>
      <c r="Q125" s="23" t="s">
        <v>158</v>
      </c>
      <c r="R125" s="30" t="s">
        <v>36</v>
      </c>
      <c r="S125" s="30" t="s">
        <v>228</v>
      </c>
      <c r="T125" s="30" t="s">
        <v>164</v>
      </c>
      <c r="U125" s="23" t="s">
        <v>38</v>
      </c>
      <c r="V125" s="24" t="s">
        <v>38</v>
      </c>
      <c r="W125" s="23">
        <v>32</v>
      </c>
      <c r="X125" s="23">
        <v>33</v>
      </c>
      <c r="Y125" s="31" t="s">
        <v>155</v>
      </c>
      <c r="Z125" s="41" t="s">
        <v>56</v>
      </c>
      <c r="AB125" s="78">
        <f t="shared" ca="1" si="6"/>
        <v>0.52328767123287667</v>
      </c>
      <c r="AE125" s="33"/>
    </row>
    <row r="126" spans="2:31" ht="30" customHeight="1" x14ac:dyDescent="0.2">
      <c r="B126" s="29">
        <v>187</v>
      </c>
      <c r="C126" s="23" t="str">
        <f t="shared" ca="1" si="5"/>
        <v>APROBADA</v>
      </c>
      <c r="D126" s="52">
        <v>47154</v>
      </c>
      <c r="E126" s="69" t="str">
        <f t="shared" ca="1" si="7"/>
        <v>N/A</v>
      </c>
      <c r="F126" s="30" t="s">
        <v>40</v>
      </c>
      <c r="G126" s="23" t="s">
        <v>252</v>
      </c>
      <c r="H126" s="23" t="s">
        <v>29</v>
      </c>
      <c r="I126" s="23" t="s">
        <v>77</v>
      </c>
      <c r="J126" s="23" t="s">
        <v>78</v>
      </c>
      <c r="K126" s="37" t="s">
        <v>65</v>
      </c>
      <c r="L126" s="23" t="s">
        <v>33</v>
      </c>
      <c r="M126" s="23" t="s">
        <v>45</v>
      </c>
      <c r="N126" s="44">
        <v>80</v>
      </c>
      <c r="O126" s="50">
        <v>1.333</v>
      </c>
      <c r="P126" s="50">
        <v>1.2669999999999999</v>
      </c>
      <c r="Q126" s="23" t="s">
        <v>35</v>
      </c>
      <c r="R126" s="30" t="s">
        <v>36</v>
      </c>
      <c r="S126" s="30" t="s">
        <v>53</v>
      </c>
      <c r="T126" s="30" t="s">
        <v>46</v>
      </c>
      <c r="U126" s="23" t="s">
        <v>38</v>
      </c>
      <c r="V126" s="24" t="s">
        <v>47</v>
      </c>
      <c r="W126" s="38" t="s">
        <v>368</v>
      </c>
      <c r="X126" s="38" t="s">
        <v>369</v>
      </c>
      <c r="Y126" s="31" t="s">
        <v>367</v>
      </c>
      <c r="Z126" s="41" t="s">
        <v>56</v>
      </c>
      <c r="AB126" s="78">
        <f t="shared" ca="1" si="6"/>
        <v>-2.5452054794520547</v>
      </c>
      <c r="AE126" s="33"/>
    </row>
    <row r="127" spans="2:31" ht="30" customHeight="1" x14ac:dyDescent="0.2">
      <c r="B127" s="29">
        <v>188</v>
      </c>
      <c r="C127" s="23" t="str">
        <f t="shared" ca="1" si="5"/>
        <v>APROBADA</v>
      </c>
      <c r="D127" s="52">
        <v>47257</v>
      </c>
      <c r="E127" s="69" t="str">
        <f t="shared" ca="1" si="7"/>
        <v>N/A</v>
      </c>
      <c r="F127" s="30" t="s">
        <v>255</v>
      </c>
      <c r="G127" s="23" t="s">
        <v>256</v>
      </c>
      <c r="H127" s="23" t="s">
        <v>29</v>
      </c>
      <c r="I127" s="23" t="s">
        <v>30</v>
      </c>
      <c r="J127" s="23" t="s">
        <v>31</v>
      </c>
      <c r="K127" s="37" t="s">
        <v>44</v>
      </c>
      <c r="L127" s="23" t="s">
        <v>33</v>
      </c>
      <c r="M127" s="23" t="s">
        <v>34</v>
      </c>
      <c r="N127" s="44">
        <v>48</v>
      </c>
      <c r="O127" s="50">
        <v>2</v>
      </c>
      <c r="P127" s="50">
        <v>0.73</v>
      </c>
      <c r="Q127" s="23" t="s">
        <v>35</v>
      </c>
      <c r="R127" s="30" t="s">
        <v>36</v>
      </c>
      <c r="S127" s="30" t="s">
        <v>37</v>
      </c>
      <c r="T127" s="30" t="s">
        <v>108</v>
      </c>
      <c r="U127" s="23" t="s">
        <v>257</v>
      </c>
      <c r="V127" s="24" t="s">
        <v>254</v>
      </c>
      <c r="W127" s="23">
        <v>246</v>
      </c>
      <c r="X127" s="23">
        <v>274</v>
      </c>
      <c r="Y127" s="31" t="s">
        <v>389</v>
      </c>
      <c r="Z127" s="41" t="s">
        <v>39</v>
      </c>
      <c r="AB127" s="78">
        <f t="shared" ca="1" si="6"/>
        <v>-2.8273972602739725</v>
      </c>
    </row>
    <row r="128" spans="2:31" ht="30" customHeight="1" x14ac:dyDescent="0.2">
      <c r="B128" s="29">
        <v>189</v>
      </c>
      <c r="C128" s="23" t="str">
        <f t="shared" ca="1" si="5"/>
        <v>APROBADA</v>
      </c>
      <c r="D128" s="52">
        <v>47188</v>
      </c>
      <c r="E128" s="69" t="str">
        <f t="shared" ca="1" si="7"/>
        <v>N/A</v>
      </c>
      <c r="F128" s="30" t="s">
        <v>67</v>
      </c>
      <c r="G128" s="23" t="s">
        <v>259</v>
      </c>
      <c r="H128" s="23" t="s">
        <v>29</v>
      </c>
      <c r="I128" s="23" t="s">
        <v>42</v>
      </c>
      <c r="J128" s="23" t="s">
        <v>43</v>
      </c>
      <c r="K128" s="37" t="s">
        <v>65</v>
      </c>
      <c r="L128" s="23" t="s">
        <v>33</v>
      </c>
      <c r="M128" s="23" t="s">
        <v>45</v>
      </c>
      <c r="N128" s="44">
        <v>90</v>
      </c>
      <c r="O128" s="50">
        <v>1.5</v>
      </c>
      <c r="P128" s="50">
        <v>0.79</v>
      </c>
      <c r="Q128" s="23" t="s">
        <v>35</v>
      </c>
      <c r="R128" s="30" t="s">
        <v>36</v>
      </c>
      <c r="S128" s="30" t="s">
        <v>260</v>
      </c>
      <c r="T128" s="30" t="s">
        <v>71</v>
      </c>
      <c r="U128" s="23" t="s">
        <v>81</v>
      </c>
      <c r="V128" s="24" t="s">
        <v>82</v>
      </c>
      <c r="W128" s="23">
        <v>128</v>
      </c>
      <c r="X128" s="23">
        <v>139</v>
      </c>
      <c r="Y128" s="31" t="s">
        <v>379</v>
      </c>
      <c r="Z128" s="41" t="s">
        <v>56</v>
      </c>
      <c r="AB128" s="78">
        <f t="shared" ca="1" si="6"/>
        <v>-2.6383561643835618</v>
      </c>
      <c r="AE128" s="33"/>
    </row>
    <row r="129" spans="2:31" ht="30" customHeight="1" x14ac:dyDescent="0.2">
      <c r="B129" s="29">
        <v>190</v>
      </c>
      <c r="C129" s="23" t="str">
        <f t="shared" ca="1" si="5"/>
        <v>VENCIDA</v>
      </c>
      <c r="D129" s="52">
        <v>46089</v>
      </c>
      <c r="E129" s="69">
        <f t="shared" ca="1" si="7"/>
        <v>0.37260273972602742</v>
      </c>
      <c r="F129" s="30" t="s">
        <v>189</v>
      </c>
      <c r="G129" s="23" t="s">
        <v>261</v>
      </c>
      <c r="H129" s="23" t="s">
        <v>29</v>
      </c>
      <c r="I129" s="23" t="s">
        <v>58</v>
      </c>
      <c r="J129" s="23" t="s">
        <v>59</v>
      </c>
      <c r="K129" s="37" t="s">
        <v>65</v>
      </c>
      <c r="L129" s="23" t="s">
        <v>33</v>
      </c>
      <c r="M129" s="23" t="s">
        <v>45</v>
      </c>
      <c r="N129" s="44">
        <v>44</v>
      </c>
      <c r="O129" s="50">
        <v>1.333</v>
      </c>
      <c r="P129" s="50">
        <v>0.75</v>
      </c>
      <c r="Q129" s="23" t="s">
        <v>158</v>
      </c>
      <c r="R129" s="30" t="s">
        <v>36</v>
      </c>
      <c r="S129" s="30" t="s">
        <v>37</v>
      </c>
      <c r="T129" s="30" t="s">
        <v>164</v>
      </c>
      <c r="U129" s="23" t="s">
        <v>236</v>
      </c>
      <c r="V129" s="24" t="s">
        <v>192</v>
      </c>
      <c r="W129" s="23">
        <v>105</v>
      </c>
      <c r="X129" s="23">
        <v>112</v>
      </c>
      <c r="Y129" s="31" t="s">
        <v>258</v>
      </c>
      <c r="Z129" s="41" t="s">
        <v>56</v>
      </c>
      <c r="AB129" s="78">
        <f t="shared" ca="1" si="6"/>
        <v>0.37260273972602742</v>
      </c>
      <c r="AE129" s="33"/>
    </row>
    <row r="130" spans="2:31" ht="30" customHeight="1" x14ac:dyDescent="0.2">
      <c r="B130" s="29">
        <v>191</v>
      </c>
      <c r="C130" s="23" t="str">
        <f t="shared" ref="C130:C193" ca="1" si="8">+IF(D130&gt;$V$1,"APROBADA","VENCIDA")</f>
        <v>VENCIDA</v>
      </c>
      <c r="D130" s="52">
        <v>46107</v>
      </c>
      <c r="E130" s="69">
        <f t="shared" ca="1" si="7"/>
        <v>0.32328767123287672</v>
      </c>
      <c r="F130" s="30" t="s">
        <v>97</v>
      </c>
      <c r="G130" s="23" t="s">
        <v>262</v>
      </c>
      <c r="H130" s="23" t="s">
        <v>29</v>
      </c>
      <c r="I130" s="23" t="s">
        <v>30</v>
      </c>
      <c r="J130" s="23" t="s">
        <v>31</v>
      </c>
      <c r="K130" s="37" t="s">
        <v>32</v>
      </c>
      <c r="L130" s="23" t="s">
        <v>33</v>
      </c>
      <c r="M130" s="23" t="s">
        <v>34</v>
      </c>
      <c r="N130" s="44">
        <v>60</v>
      </c>
      <c r="O130" s="50">
        <v>4</v>
      </c>
      <c r="P130" s="50">
        <v>0.7</v>
      </c>
      <c r="Q130" s="23" t="s">
        <v>35</v>
      </c>
      <c r="R130" s="30" t="s">
        <v>36</v>
      </c>
      <c r="S130" s="30" t="s">
        <v>37</v>
      </c>
      <c r="T130" s="30" t="s">
        <v>99</v>
      </c>
      <c r="U130" s="23" t="s">
        <v>38</v>
      </c>
      <c r="V130" s="24" t="s">
        <v>47</v>
      </c>
      <c r="W130" s="23">
        <v>127</v>
      </c>
      <c r="X130" s="23">
        <v>138</v>
      </c>
      <c r="Y130" s="31" t="s">
        <v>258</v>
      </c>
      <c r="Z130" s="41" t="s">
        <v>39</v>
      </c>
      <c r="AB130" s="78">
        <f t="shared" ca="1" si="6"/>
        <v>0.32328767123287672</v>
      </c>
      <c r="AE130" s="33"/>
    </row>
    <row r="131" spans="2:31" ht="30" customHeight="1" x14ac:dyDescent="0.2">
      <c r="B131" s="29">
        <v>192</v>
      </c>
      <c r="C131" s="23" t="str">
        <f t="shared" ca="1" si="8"/>
        <v>VENCIDA</v>
      </c>
      <c r="D131" s="52">
        <v>46034</v>
      </c>
      <c r="E131" s="69">
        <f t="shared" ca="1" si="7"/>
        <v>0.52328767123287667</v>
      </c>
      <c r="F131" s="30" t="s">
        <v>189</v>
      </c>
      <c r="G131" s="23" t="s">
        <v>265</v>
      </c>
      <c r="H131" s="23" t="s">
        <v>29</v>
      </c>
      <c r="I131" s="23" t="s">
        <v>58</v>
      </c>
      <c r="J131" s="23" t="s">
        <v>59</v>
      </c>
      <c r="K131" s="37" t="s">
        <v>65</v>
      </c>
      <c r="L131" s="23" t="s">
        <v>33</v>
      </c>
      <c r="M131" s="23" t="s">
        <v>45</v>
      </c>
      <c r="N131" s="44">
        <v>54</v>
      </c>
      <c r="O131" s="50">
        <v>2</v>
      </c>
      <c r="P131" s="50">
        <v>0.85</v>
      </c>
      <c r="Q131" s="23" t="s">
        <v>162</v>
      </c>
      <c r="R131" s="30" t="s">
        <v>36</v>
      </c>
      <c r="S131" s="30" t="s">
        <v>70</v>
      </c>
      <c r="T131" s="30" t="s">
        <v>164</v>
      </c>
      <c r="U131" s="23" t="s">
        <v>38</v>
      </c>
      <c r="V131" s="24" t="s">
        <v>263</v>
      </c>
      <c r="W131" s="23">
        <v>134</v>
      </c>
      <c r="X131" s="23">
        <v>145</v>
      </c>
      <c r="Y131" s="31" t="s">
        <v>264</v>
      </c>
      <c r="Z131" s="41" t="s">
        <v>56</v>
      </c>
      <c r="AB131" s="78">
        <f t="shared" ca="1" si="6"/>
        <v>0.52328767123287667</v>
      </c>
      <c r="AE131" s="33"/>
    </row>
    <row r="132" spans="2:31" ht="30" customHeight="1" x14ac:dyDescent="0.2">
      <c r="B132" s="29">
        <v>193</v>
      </c>
      <c r="C132" s="23" t="str">
        <f t="shared" ca="1" si="8"/>
        <v>VENCIDA</v>
      </c>
      <c r="D132" s="52">
        <v>46034</v>
      </c>
      <c r="E132" s="69">
        <f t="shared" ca="1" si="7"/>
        <v>0.52328767123287667</v>
      </c>
      <c r="F132" s="30" t="s">
        <v>189</v>
      </c>
      <c r="G132" s="23" t="s">
        <v>266</v>
      </c>
      <c r="H132" s="23" t="s">
        <v>29</v>
      </c>
      <c r="I132" s="23" t="s">
        <v>58</v>
      </c>
      <c r="J132" s="23" t="s">
        <v>59</v>
      </c>
      <c r="K132" s="37" t="s">
        <v>65</v>
      </c>
      <c r="L132" s="23" t="s">
        <v>85</v>
      </c>
      <c r="M132" s="23" t="s">
        <v>103</v>
      </c>
      <c r="N132" s="44">
        <v>54</v>
      </c>
      <c r="O132" s="50">
        <v>2</v>
      </c>
      <c r="P132" s="50">
        <v>0.85</v>
      </c>
      <c r="Q132" s="23" t="s">
        <v>162</v>
      </c>
      <c r="R132" s="30" t="s">
        <v>36</v>
      </c>
      <c r="S132" s="30" t="s">
        <v>70</v>
      </c>
      <c r="T132" s="30" t="s">
        <v>164</v>
      </c>
      <c r="U132" s="23" t="s">
        <v>38</v>
      </c>
      <c r="V132" s="24" t="s">
        <v>263</v>
      </c>
      <c r="W132" s="23">
        <v>135</v>
      </c>
      <c r="X132" s="23">
        <v>146</v>
      </c>
      <c r="Y132" s="31" t="s">
        <v>264</v>
      </c>
      <c r="Z132" s="41" t="s">
        <v>56</v>
      </c>
      <c r="AB132" s="78">
        <f t="shared" ca="1" si="6"/>
        <v>0.52328767123287667</v>
      </c>
      <c r="AE132" s="33"/>
    </row>
    <row r="133" spans="2:31" ht="30" customHeight="1" x14ac:dyDescent="0.2">
      <c r="B133" s="29">
        <v>194</v>
      </c>
      <c r="C133" s="23" t="str">
        <f t="shared" ca="1" si="8"/>
        <v>APROBADA</v>
      </c>
      <c r="D133" s="52">
        <v>46482</v>
      </c>
      <c r="E133" s="69" t="str">
        <f t="shared" ca="1" si="7"/>
        <v>N/A</v>
      </c>
      <c r="F133" s="30" t="s">
        <v>67</v>
      </c>
      <c r="G133" s="23" t="s">
        <v>267</v>
      </c>
      <c r="H133" s="23" t="s">
        <v>29</v>
      </c>
      <c r="I133" s="23" t="s">
        <v>58</v>
      </c>
      <c r="J133" s="23" t="s">
        <v>59</v>
      </c>
      <c r="K133" s="37" t="s">
        <v>32</v>
      </c>
      <c r="L133" s="23" t="s">
        <v>33</v>
      </c>
      <c r="M133" s="23" t="s">
        <v>73</v>
      </c>
      <c r="N133" s="44">
        <v>49.5</v>
      </c>
      <c r="O133" s="50">
        <v>1.5</v>
      </c>
      <c r="P133" s="50">
        <v>0.95</v>
      </c>
      <c r="Q133" s="23" t="s">
        <v>35</v>
      </c>
      <c r="R133" s="30" t="s">
        <v>36</v>
      </c>
      <c r="S133" s="30" t="s">
        <v>74</v>
      </c>
      <c r="T133" s="30" t="s">
        <v>71</v>
      </c>
      <c r="U133" s="23" t="s">
        <v>38</v>
      </c>
      <c r="V133" s="24" t="s">
        <v>82</v>
      </c>
      <c r="W133" s="23">
        <v>144</v>
      </c>
      <c r="X133" s="23">
        <v>158</v>
      </c>
      <c r="Y133" s="31" t="s">
        <v>264</v>
      </c>
      <c r="Z133" s="41" t="s">
        <v>39</v>
      </c>
      <c r="AB133" s="78">
        <f t="shared" ca="1" si="6"/>
        <v>-0.70410958904109588</v>
      </c>
      <c r="AE133" s="33"/>
    </row>
    <row r="134" spans="2:31" ht="30" customHeight="1" x14ac:dyDescent="0.2">
      <c r="B134" s="29">
        <v>195</v>
      </c>
      <c r="C134" s="23" t="str">
        <f t="shared" ca="1" si="8"/>
        <v>APROBADA</v>
      </c>
      <c r="D134" s="52">
        <v>47257</v>
      </c>
      <c r="E134" s="69" t="str">
        <f t="shared" ca="1" si="7"/>
        <v>N/A</v>
      </c>
      <c r="F134" s="30" t="s">
        <v>255</v>
      </c>
      <c r="G134" s="23" t="s">
        <v>269</v>
      </c>
      <c r="H134" s="23" t="s">
        <v>29</v>
      </c>
      <c r="I134" s="23" t="s">
        <v>30</v>
      </c>
      <c r="J134" s="23" t="s">
        <v>31</v>
      </c>
      <c r="K134" s="37" t="s">
        <v>32</v>
      </c>
      <c r="L134" s="23" t="s">
        <v>33</v>
      </c>
      <c r="M134" s="23" t="s">
        <v>34</v>
      </c>
      <c r="N134" s="44">
        <v>48</v>
      </c>
      <c r="O134" s="50">
        <v>4</v>
      </c>
      <c r="P134" s="50">
        <v>0.75</v>
      </c>
      <c r="Q134" s="23" t="s">
        <v>35</v>
      </c>
      <c r="R134" s="30" t="s">
        <v>36</v>
      </c>
      <c r="S134" s="30" t="s">
        <v>37</v>
      </c>
      <c r="T134" s="30" t="s">
        <v>108</v>
      </c>
      <c r="U134" s="23" t="s">
        <v>38</v>
      </c>
      <c r="V134" s="24" t="s">
        <v>254</v>
      </c>
      <c r="W134" s="23">
        <v>248</v>
      </c>
      <c r="X134" s="23">
        <v>276</v>
      </c>
      <c r="Y134" s="31" t="s">
        <v>389</v>
      </c>
      <c r="Z134" s="41" t="s">
        <v>39</v>
      </c>
      <c r="AB134" s="78">
        <f t="shared" ca="1" si="6"/>
        <v>-2.8273972602739725</v>
      </c>
      <c r="AE134" s="33"/>
    </row>
    <row r="135" spans="2:31" ht="30" customHeight="1" x14ac:dyDescent="0.2">
      <c r="B135" s="29">
        <v>196</v>
      </c>
      <c r="C135" s="23" t="str">
        <f t="shared" ca="1" si="8"/>
        <v>APROBADA</v>
      </c>
      <c r="D135" s="52">
        <v>47257</v>
      </c>
      <c r="E135" s="69" t="str">
        <f t="shared" ca="1" si="7"/>
        <v>N/A</v>
      </c>
      <c r="F135" s="30" t="s">
        <v>255</v>
      </c>
      <c r="G135" s="23" t="s">
        <v>268</v>
      </c>
      <c r="H135" s="23" t="s">
        <v>29</v>
      </c>
      <c r="I135" s="23" t="s">
        <v>42</v>
      </c>
      <c r="J135" s="23" t="s">
        <v>43</v>
      </c>
      <c r="K135" s="37" t="s">
        <v>65</v>
      </c>
      <c r="L135" s="23" t="s">
        <v>33</v>
      </c>
      <c r="M135" s="23" t="s">
        <v>93</v>
      </c>
      <c r="N135" s="44">
        <v>48</v>
      </c>
      <c r="O135" s="50">
        <v>4</v>
      </c>
      <c r="P135" s="50">
        <v>0.75</v>
      </c>
      <c r="Q135" s="23" t="s">
        <v>35</v>
      </c>
      <c r="R135" s="30" t="s">
        <v>36</v>
      </c>
      <c r="S135" s="30" t="s">
        <v>37</v>
      </c>
      <c r="T135" s="30" t="s">
        <v>108</v>
      </c>
      <c r="U135" s="23" t="s">
        <v>38</v>
      </c>
      <c r="V135" s="24" t="s">
        <v>254</v>
      </c>
      <c r="W135" s="23">
        <v>249</v>
      </c>
      <c r="X135" s="23">
        <v>277</v>
      </c>
      <c r="Y135" s="31" t="s">
        <v>389</v>
      </c>
      <c r="Z135" s="41" t="s">
        <v>39</v>
      </c>
      <c r="AB135" s="78">
        <f t="shared" ca="1" si="6"/>
        <v>-2.8273972602739725</v>
      </c>
    </row>
    <row r="136" spans="2:31" ht="30" customHeight="1" x14ac:dyDescent="0.2">
      <c r="B136" s="29">
        <v>197</v>
      </c>
      <c r="C136" s="23" t="str">
        <f t="shared" ca="1" si="8"/>
        <v>APROBADA</v>
      </c>
      <c r="D136" s="52">
        <v>47257</v>
      </c>
      <c r="E136" s="69" t="str">
        <f t="shared" ca="1" si="7"/>
        <v>N/A</v>
      </c>
      <c r="F136" s="30" t="s">
        <v>255</v>
      </c>
      <c r="G136" s="23" t="s">
        <v>270</v>
      </c>
      <c r="H136" s="23" t="s">
        <v>29</v>
      </c>
      <c r="I136" s="23" t="s">
        <v>58</v>
      </c>
      <c r="J136" s="23" t="s">
        <v>59</v>
      </c>
      <c r="K136" s="37" t="s">
        <v>65</v>
      </c>
      <c r="L136" s="23" t="s">
        <v>33</v>
      </c>
      <c r="M136" s="23" t="s">
        <v>45</v>
      </c>
      <c r="N136" s="44">
        <v>40</v>
      </c>
      <c r="O136" s="50">
        <v>2.6659999999999999</v>
      </c>
      <c r="P136" s="50">
        <v>0.9</v>
      </c>
      <c r="Q136" s="23" t="s">
        <v>35</v>
      </c>
      <c r="R136" s="30" t="s">
        <v>36</v>
      </c>
      <c r="S136" s="30" t="s">
        <v>61</v>
      </c>
      <c r="T136" s="30" t="s">
        <v>108</v>
      </c>
      <c r="U136" s="23" t="s">
        <v>38</v>
      </c>
      <c r="V136" s="24" t="s">
        <v>254</v>
      </c>
      <c r="W136" s="23">
        <v>245</v>
      </c>
      <c r="X136" s="23">
        <v>273</v>
      </c>
      <c r="Y136" s="31" t="s">
        <v>389</v>
      </c>
      <c r="Z136" s="41" t="s">
        <v>39</v>
      </c>
      <c r="AB136" s="78">
        <f t="shared" ca="1" si="6"/>
        <v>-2.8273972602739725</v>
      </c>
      <c r="AE136" s="33"/>
    </row>
    <row r="137" spans="2:31" ht="30" customHeight="1" x14ac:dyDescent="0.2">
      <c r="B137" s="29">
        <v>198</v>
      </c>
      <c r="C137" s="23" t="str">
        <f t="shared" ca="1" si="8"/>
        <v>APROBADA</v>
      </c>
      <c r="D137" s="52">
        <v>47257</v>
      </c>
      <c r="E137" s="69" t="str">
        <f t="shared" ca="1" si="7"/>
        <v>N/A</v>
      </c>
      <c r="F137" s="30" t="s">
        <v>255</v>
      </c>
      <c r="G137" s="23" t="s">
        <v>271</v>
      </c>
      <c r="H137" s="23" t="s">
        <v>29</v>
      </c>
      <c r="I137" s="23" t="s">
        <v>42</v>
      </c>
      <c r="J137" s="23" t="s">
        <v>43</v>
      </c>
      <c r="K137" s="37" t="s">
        <v>44</v>
      </c>
      <c r="L137" s="23" t="s">
        <v>33</v>
      </c>
      <c r="M137" s="23" t="s">
        <v>69</v>
      </c>
      <c r="N137" s="44">
        <v>48</v>
      </c>
      <c r="O137" s="50">
        <v>4</v>
      </c>
      <c r="P137" s="50">
        <v>0.75</v>
      </c>
      <c r="Q137" s="23" t="s">
        <v>35</v>
      </c>
      <c r="R137" s="30" t="s">
        <v>36</v>
      </c>
      <c r="S137" s="30" t="s">
        <v>37</v>
      </c>
      <c r="T137" s="30" t="s">
        <v>108</v>
      </c>
      <c r="U137" s="23" t="s">
        <v>38</v>
      </c>
      <c r="V137" s="24" t="s">
        <v>254</v>
      </c>
      <c r="W137" s="23">
        <v>247</v>
      </c>
      <c r="X137" s="23">
        <v>275</v>
      </c>
      <c r="Y137" s="31" t="s">
        <v>389</v>
      </c>
      <c r="Z137" s="41" t="s">
        <v>39</v>
      </c>
      <c r="AB137" s="78">
        <f t="shared" ca="1" si="6"/>
        <v>-2.8273972602739725</v>
      </c>
      <c r="AE137" s="33"/>
    </row>
    <row r="138" spans="2:31" ht="30" customHeight="1" x14ac:dyDescent="0.2">
      <c r="B138" s="29">
        <v>199</v>
      </c>
      <c r="C138" s="23" t="str">
        <f t="shared" ca="1" si="8"/>
        <v>VENCIDA</v>
      </c>
      <c r="D138" s="52">
        <v>46129</v>
      </c>
      <c r="E138" s="69">
        <f t="shared" ca="1" si="7"/>
        <v>0.26301369863013696</v>
      </c>
      <c r="F138" s="30" t="s">
        <v>238</v>
      </c>
      <c r="G138" s="23" t="s">
        <v>272</v>
      </c>
      <c r="H138" s="23" t="s">
        <v>29</v>
      </c>
      <c r="I138" s="23" t="s">
        <v>58</v>
      </c>
      <c r="J138" s="23" t="s">
        <v>59</v>
      </c>
      <c r="K138" s="37" t="s">
        <v>65</v>
      </c>
      <c r="L138" s="23" t="s">
        <v>33</v>
      </c>
      <c r="M138" s="23" t="s">
        <v>69</v>
      </c>
      <c r="N138" s="44">
        <v>36</v>
      </c>
      <c r="O138" s="50">
        <v>3</v>
      </c>
      <c r="P138" s="50">
        <v>0.95</v>
      </c>
      <c r="Q138" s="23" t="s">
        <v>35</v>
      </c>
      <c r="R138" s="30" t="s">
        <v>36</v>
      </c>
      <c r="S138" s="30" t="s">
        <v>74</v>
      </c>
      <c r="T138" s="30" t="s">
        <v>240</v>
      </c>
      <c r="U138" s="23" t="s">
        <v>38</v>
      </c>
      <c r="V138" s="23" t="s">
        <v>38</v>
      </c>
      <c r="W138" s="23">
        <v>161</v>
      </c>
      <c r="X138" s="23">
        <v>193</v>
      </c>
      <c r="Y138" s="31" t="s">
        <v>264</v>
      </c>
      <c r="Z138" s="41" t="s">
        <v>39</v>
      </c>
      <c r="AB138" s="78">
        <f t="shared" ca="1" si="6"/>
        <v>0.26301369863013696</v>
      </c>
      <c r="AE138" s="33"/>
    </row>
    <row r="139" spans="2:31" ht="30" customHeight="1" x14ac:dyDescent="0.2">
      <c r="B139" s="29">
        <v>200</v>
      </c>
      <c r="C139" s="23" t="str">
        <f t="shared" ca="1" si="8"/>
        <v>VENCIDA</v>
      </c>
      <c r="D139" s="52">
        <v>46129</v>
      </c>
      <c r="E139" s="69">
        <f t="shared" ca="1" si="7"/>
        <v>0.26301369863013696</v>
      </c>
      <c r="F139" s="30" t="s">
        <v>238</v>
      </c>
      <c r="G139" s="23" t="s">
        <v>273</v>
      </c>
      <c r="H139" s="23" t="s">
        <v>29</v>
      </c>
      <c r="I139" s="23" t="s">
        <v>58</v>
      </c>
      <c r="J139" s="23" t="s">
        <v>59</v>
      </c>
      <c r="K139" s="37" t="s">
        <v>44</v>
      </c>
      <c r="L139" s="23" t="s">
        <v>33</v>
      </c>
      <c r="M139" s="23" t="s">
        <v>60</v>
      </c>
      <c r="N139" s="44">
        <v>36</v>
      </c>
      <c r="O139" s="50">
        <v>2.25</v>
      </c>
      <c r="P139" s="50">
        <v>0.95</v>
      </c>
      <c r="Q139" s="23" t="s">
        <v>35</v>
      </c>
      <c r="R139" s="30" t="s">
        <v>36</v>
      </c>
      <c r="S139" s="30" t="s">
        <v>74</v>
      </c>
      <c r="T139" s="30" t="s">
        <v>240</v>
      </c>
      <c r="U139" s="23" t="s">
        <v>38</v>
      </c>
      <c r="V139" s="23" t="s">
        <v>38</v>
      </c>
      <c r="W139" s="23">
        <v>162</v>
      </c>
      <c r="X139" s="23">
        <v>194</v>
      </c>
      <c r="Y139" s="31" t="s">
        <v>264</v>
      </c>
      <c r="Z139" s="41" t="s">
        <v>39</v>
      </c>
      <c r="AB139" s="78">
        <f t="shared" ca="1" si="6"/>
        <v>0.26301369863013696</v>
      </c>
      <c r="AE139" s="33"/>
    </row>
    <row r="140" spans="2:31" ht="30" customHeight="1" x14ac:dyDescent="0.2">
      <c r="B140" s="29">
        <v>201</v>
      </c>
      <c r="C140" s="23" t="str">
        <f t="shared" ca="1" si="8"/>
        <v>APROBADA</v>
      </c>
      <c r="D140" s="52">
        <v>47277</v>
      </c>
      <c r="E140" s="69" t="str">
        <f t="shared" ca="1" si="7"/>
        <v>N/A</v>
      </c>
      <c r="F140" s="30" t="s">
        <v>314</v>
      </c>
      <c r="G140" s="23" t="s">
        <v>274</v>
      </c>
      <c r="H140" s="23" t="s">
        <v>29</v>
      </c>
      <c r="I140" s="23" t="s">
        <v>58</v>
      </c>
      <c r="J140" s="23" t="s">
        <v>59</v>
      </c>
      <c r="K140" s="37" t="s">
        <v>44</v>
      </c>
      <c r="L140" s="23" t="s">
        <v>33</v>
      </c>
      <c r="M140" s="23" t="s">
        <v>45</v>
      </c>
      <c r="N140" s="44">
        <v>48</v>
      </c>
      <c r="O140" s="50">
        <v>2.66</v>
      </c>
      <c r="P140" s="50">
        <v>0.95</v>
      </c>
      <c r="Q140" s="23" t="s">
        <v>35</v>
      </c>
      <c r="R140" s="30" t="s">
        <v>36</v>
      </c>
      <c r="S140" s="30" t="s">
        <v>61</v>
      </c>
      <c r="T140" s="77" t="s">
        <v>319</v>
      </c>
      <c r="U140" s="23" t="s">
        <v>94</v>
      </c>
      <c r="V140" s="24" t="s">
        <v>55</v>
      </c>
      <c r="W140" s="23">
        <v>281</v>
      </c>
      <c r="X140" s="23">
        <v>312</v>
      </c>
      <c r="Y140" s="31" t="s">
        <v>390</v>
      </c>
      <c r="Z140" s="41" t="s">
        <v>39</v>
      </c>
      <c r="AB140" s="78">
        <f t="shared" ca="1" si="6"/>
        <v>-2.882191780821918</v>
      </c>
      <c r="AE140" s="33"/>
    </row>
    <row r="141" spans="2:31" ht="30" customHeight="1" x14ac:dyDescent="0.2">
      <c r="B141" s="29">
        <v>202</v>
      </c>
      <c r="C141" s="23" t="str">
        <f t="shared" ca="1" si="8"/>
        <v>VENCIDA</v>
      </c>
      <c r="D141" s="52">
        <v>46156</v>
      </c>
      <c r="E141" s="69">
        <f t="shared" ca="1" si="7"/>
        <v>0.18904109589041096</v>
      </c>
      <c r="F141" s="30" t="s">
        <v>276</v>
      </c>
      <c r="G141" s="23" t="s">
        <v>277</v>
      </c>
      <c r="H141" s="23" t="s">
        <v>29</v>
      </c>
      <c r="I141" s="23" t="s">
        <v>58</v>
      </c>
      <c r="J141" s="23" t="s">
        <v>59</v>
      </c>
      <c r="K141" s="37" t="s">
        <v>172</v>
      </c>
      <c r="L141" s="23" t="s">
        <v>33</v>
      </c>
      <c r="M141" s="23" t="s">
        <v>73</v>
      </c>
      <c r="N141" s="44">
        <v>48</v>
      </c>
      <c r="O141" s="50" t="s">
        <v>34</v>
      </c>
      <c r="P141" s="50">
        <v>1</v>
      </c>
      <c r="Q141" s="23" t="s">
        <v>121</v>
      </c>
      <c r="R141" s="30" t="s">
        <v>36</v>
      </c>
      <c r="S141" s="30" t="s">
        <v>163</v>
      </c>
      <c r="T141" s="30" t="s">
        <v>184</v>
      </c>
      <c r="U141" s="23" t="s">
        <v>94</v>
      </c>
      <c r="V141" s="24" t="s">
        <v>94</v>
      </c>
      <c r="W141" s="23">
        <v>198</v>
      </c>
      <c r="X141" s="23">
        <v>241</v>
      </c>
      <c r="Y141" s="31" t="s">
        <v>275</v>
      </c>
      <c r="Z141" s="41" t="s">
        <v>39</v>
      </c>
      <c r="AB141" s="78">
        <f t="shared" ca="1" si="6"/>
        <v>0.18904109589041096</v>
      </c>
      <c r="AE141" s="33"/>
    </row>
    <row r="142" spans="2:31" ht="30" customHeight="1" x14ac:dyDescent="0.2">
      <c r="B142" s="29">
        <v>203</v>
      </c>
      <c r="C142" s="23" t="str">
        <f t="shared" ca="1" si="8"/>
        <v>VENCIDA</v>
      </c>
      <c r="D142" s="52">
        <v>46166</v>
      </c>
      <c r="E142" s="69">
        <f t="shared" ca="1" si="7"/>
        <v>0.16164383561643836</v>
      </c>
      <c r="F142" s="30" t="s">
        <v>238</v>
      </c>
      <c r="G142" s="23" t="s">
        <v>278</v>
      </c>
      <c r="H142" s="23" t="s">
        <v>29</v>
      </c>
      <c r="I142" s="23" t="s">
        <v>30</v>
      </c>
      <c r="J142" s="23" t="s">
        <v>31</v>
      </c>
      <c r="K142" s="37" t="s">
        <v>32</v>
      </c>
      <c r="L142" s="23" t="s">
        <v>33</v>
      </c>
      <c r="M142" s="23" t="s">
        <v>34</v>
      </c>
      <c r="N142" s="44">
        <v>40</v>
      </c>
      <c r="O142" s="50">
        <v>2.66</v>
      </c>
      <c r="P142" s="50">
        <v>0.75</v>
      </c>
      <c r="Q142" s="23" t="s">
        <v>35</v>
      </c>
      <c r="R142" s="30" t="s">
        <v>36</v>
      </c>
      <c r="S142" s="30" t="s">
        <v>37</v>
      </c>
      <c r="T142" s="30" t="s">
        <v>240</v>
      </c>
      <c r="U142" s="23" t="s">
        <v>38</v>
      </c>
      <c r="V142" s="23" t="s">
        <v>38</v>
      </c>
      <c r="W142" s="23">
        <v>203</v>
      </c>
      <c r="X142" s="23">
        <v>247</v>
      </c>
      <c r="Y142" s="31" t="s">
        <v>275</v>
      </c>
      <c r="Z142" s="41" t="s">
        <v>39</v>
      </c>
      <c r="AB142" s="78">
        <f t="shared" ca="1" si="6"/>
        <v>0.16164383561643836</v>
      </c>
      <c r="AE142" s="33"/>
    </row>
    <row r="143" spans="2:31" ht="30" customHeight="1" x14ac:dyDescent="0.2">
      <c r="B143" s="29">
        <v>204</v>
      </c>
      <c r="C143" s="23" t="str">
        <f t="shared" ca="1" si="8"/>
        <v>VENCIDA</v>
      </c>
      <c r="D143" s="52">
        <v>46177</v>
      </c>
      <c r="E143" s="69">
        <f t="shared" ca="1" si="7"/>
        <v>0.13150684931506848</v>
      </c>
      <c r="F143" s="30" t="s">
        <v>314</v>
      </c>
      <c r="G143" s="23" t="s">
        <v>280</v>
      </c>
      <c r="H143" s="23" t="s">
        <v>29</v>
      </c>
      <c r="I143" s="23" t="s">
        <v>42</v>
      </c>
      <c r="J143" s="23" t="s">
        <v>43</v>
      </c>
      <c r="K143" s="37" t="s">
        <v>44</v>
      </c>
      <c r="L143" s="23" t="s">
        <v>33</v>
      </c>
      <c r="M143" s="23" t="s">
        <v>52</v>
      </c>
      <c r="N143" s="44">
        <v>40</v>
      </c>
      <c r="O143" s="50">
        <v>4</v>
      </c>
      <c r="P143" s="50">
        <v>0.7</v>
      </c>
      <c r="Q143" s="23" t="s">
        <v>35</v>
      </c>
      <c r="R143" s="30" t="s">
        <v>36</v>
      </c>
      <c r="S143" s="30" t="s">
        <v>37</v>
      </c>
      <c r="T143" s="77" t="s">
        <v>319</v>
      </c>
      <c r="U143" s="23" t="s">
        <v>94</v>
      </c>
      <c r="V143" s="24" t="s">
        <v>55</v>
      </c>
      <c r="W143" s="23">
        <v>217</v>
      </c>
      <c r="X143" s="23">
        <v>262</v>
      </c>
      <c r="Y143" s="31" t="s">
        <v>279</v>
      </c>
      <c r="Z143" s="41" t="s">
        <v>39</v>
      </c>
      <c r="AB143" s="78">
        <f t="shared" ca="1" si="6"/>
        <v>0.13150684931506848</v>
      </c>
      <c r="AE143" s="33"/>
    </row>
    <row r="144" spans="2:31" ht="30" customHeight="1" x14ac:dyDescent="0.2">
      <c r="B144" s="29">
        <v>205</v>
      </c>
      <c r="C144" s="23" t="str">
        <f t="shared" ca="1" si="8"/>
        <v>VENCIDA</v>
      </c>
      <c r="D144" s="52">
        <v>46205</v>
      </c>
      <c r="E144" s="69">
        <f t="shared" ca="1" si="7"/>
        <v>5.4794520547945202E-2</v>
      </c>
      <c r="F144" s="30" t="s">
        <v>183</v>
      </c>
      <c r="G144" s="23" t="s">
        <v>281</v>
      </c>
      <c r="H144" s="23" t="s">
        <v>29</v>
      </c>
      <c r="I144" s="23" t="s">
        <v>58</v>
      </c>
      <c r="J144" s="23" t="s">
        <v>59</v>
      </c>
      <c r="K144" s="37" t="s">
        <v>65</v>
      </c>
      <c r="L144" s="23" t="s">
        <v>33</v>
      </c>
      <c r="M144" s="23" t="s">
        <v>45</v>
      </c>
      <c r="N144" s="44">
        <v>56</v>
      </c>
      <c r="O144" s="50">
        <v>2.6659999999999999</v>
      </c>
      <c r="P144" s="50">
        <v>0.9</v>
      </c>
      <c r="Q144" s="23" t="s">
        <v>35</v>
      </c>
      <c r="R144" s="30" t="s">
        <v>36</v>
      </c>
      <c r="S144" s="30" t="s">
        <v>61</v>
      </c>
      <c r="T144" s="30" t="s">
        <v>283</v>
      </c>
      <c r="U144" s="23" t="s">
        <v>94</v>
      </c>
      <c r="V144" s="24" t="s">
        <v>282</v>
      </c>
      <c r="W144" s="23">
        <v>259</v>
      </c>
      <c r="X144" s="23">
        <v>311</v>
      </c>
      <c r="Y144" s="31" t="s">
        <v>285</v>
      </c>
      <c r="Z144" s="41" t="s">
        <v>39</v>
      </c>
      <c r="AB144" s="78">
        <f t="shared" ca="1" si="6"/>
        <v>5.4794520547945202E-2</v>
      </c>
      <c r="AE144" s="33"/>
    </row>
    <row r="145" spans="2:28" ht="30" customHeight="1" x14ac:dyDescent="0.2">
      <c r="B145" s="29">
        <v>206</v>
      </c>
      <c r="C145" s="23" t="str">
        <f t="shared" ca="1" si="8"/>
        <v>APROBADA</v>
      </c>
      <c r="D145" s="52">
        <v>46259</v>
      </c>
      <c r="E145" s="69" t="str">
        <f t="shared" ca="1" si="7"/>
        <v>N/A</v>
      </c>
      <c r="F145" s="30" t="s">
        <v>170</v>
      </c>
      <c r="G145" s="23" t="s">
        <v>284</v>
      </c>
      <c r="H145" s="23" t="s">
        <v>29</v>
      </c>
      <c r="I145" s="23" t="s">
        <v>77</v>
      </c>
      <c r="J145" s="23" t="s">
        <v>78</v>
      </c>
      <c r="K145" s="39" t="s">
        <v>32</v>
      </c>
      <c r="L145" s="23" t="s">
        <v>85</v>
      </c>
      <c r="M145" s="23" t="s">
        <v>93</v>
      </c>
      <c r="N145" s="44">
        <v>52.2</v>
      </c>
      <c r="O145" s="50" t="s">
        <v>34</v>
      </c>
      <c r="P145" s="50">
        <v>1</v>
      </c>
      <c r="Q145" s="23" t="s">
        <v>86</v>
      </c>
      <c r="R145" s="30" t="s">
        <v>87</v>
      </c>
      <c r="S145" s="30" t="s">
        <v>88</v>
      </c>
      <c r="T145" s="30" t="s">
        <v>173</v>
      </c>
      <c r="U145" s="23" t="s">
        <v>174</v>
      </c>
      <c r="V145" s="24" t="s">
        <v>282</v>
      </c>
      <c r="W145" s="23">
        <v>280</v>
      </c>
      <c r="X145" s="23">
        <v>334</v>
      </c>
      <c r="Y145" s="31" t="s">
        <v>285</v>
      </c>
      <c r="Z145" s="41" t="s">
        <v>39</v>
      </c>
      <c r="AB145" s="78">
        <f t="shared" ca="1" si="6"/>
        <v>-9.3150684931506855E-2</v>
      </c>
    </row>
    <row r="146" spans="2:28" ht="30" customHeight="1" x14ac:dyDescent="0.2">
      <c r="B146" s="29">
        <v>207</v>
      </c>
      <c r="C146" s="23" t="str">
        <f t="shared" ca="1" si="8"/>
        <v>APROBADA</v>
      </c>
      <c r="D146" s="52">
        <v>46232</v>
      </c>
      <c r="E146" s="69" t="str">
        <f t="shared" ca="1" si="7"/>
        <v>N/A</v>
      </c>
      <c r="F146" s="30" t="s">
        <v>183</v>
      </c>
      <c r="G146" s="23" t="s">
        <v>286</v>
      </c>
      <c r="H146" s="23" t="s">
        <v>29</v>
      </c>
      <c r="I146" s="23" t="s">
        <v>58</v>
      </c>
      <c r="J146" s="23" t="s">
        <v>59</v>
      </c>
      <c r="K146" s="37" t="s">
        <v>51</v>
      </c>
      <c r="L146" s="23" t="s">
        <v>33</v>
      </c>
      <c r="M146" s="23" t="s">
        <v>103</v>
      </c>
      <c r="N146" s="44">
        <v>48</v>
      </c>
      <c r="O146" s="50">
        <v>1.33</v>
      </c>
      <c r="P146" s="50">
        <v>0.85</v>
      </c>
      <c r="Q146" s="23" t="s">
        <v>35</v>
      </c>
      <c r="R146" s="30" t="s">
        <v>36</v>
      </c>
      <c r="S146" s="30" t="s">
        <v>37</v>
      </c>
      <c r="T146" s="30" t="s">
        <v>283</v>
      </c>
      <c r="U146" s="23" t="s">
        <v>38</v>
      </c>
      <c r="V146" s="24" t="s">
        <v>282</v>
      </c>
      <c r="W146" s="23">
        <v>283</v>
      </c>
      <c r="X146" s="23">
        <v>337</v>
      </c>
      <c r="Y146" s="31" t="s">
        <v>285</v>
      </c>
      <c r="Z146" s="41" t="s">
        <v>39</v>
      </c>
      <c r="AB146" s="78">
        <f t="shared" ca="1" si="6"/>
        <v>-1.9178082191780823E-2</v>
      </c>
    </row>
    <row r="147" spans="2:28" ht="30" customHeight="1" x14ac:dyDescent="0.2">
      <c r="B147" s="29">
        <v>208</v>
      </c>
      <c r="C147" s="23" t="str">
        <f t="shared" ca="1" si="8"/>
        <v>APROBADA</v>
      </c>
      <c r="D147" s="52">
        <v>46232</v>
      </c>
      <c r="E147" s="69" t="str">
        <f t="shared" ca="1" si="7"/>
        <v>N/A</v>
      </c>
      <c r="F147" s="30" t="s">
        <v>183</v>
      </c>
      <c r="G147" s="23" t="s">
        <v>339</v>
      </c>
      <c r="H147" s="23" t="s">
        <v>29</v>
      </c>
      <c r="I147" s="23" t="s">
        <v>58</v>
      </c>
      <c r="J147" s="23" t="s">
        <v>59</v>
      </c>
      <c r="K147" s="37" t="s">
        <v>51</v>
      </c>
      <c r="L147" s="23" t="s">
        <v>33</v>
      </c>
      <c r="M147" s="23" t="s">
        <v>103</v>
      </c>
      <c r="N147" s="44">
        <v>56</v>
      </c>
      <c r="O147" s="50">
        <v>2</v>
      </c>
      <c r="P147" s="50">
        <v>0.77</v>
      </c>
      <c r="Q147" s="23" t="s">
        <v>162</v>
      </c>
      <c r="R147" s="30" t="s">
        <v>36</v>
      </c>
      <c r="S147" s="30" t="s">
        <v>37</v>
      </c>
      <c r="T147" s="30" t="s">
        <v>283</v>
      </c>
      <c r="U147" s="23" t="s">
        <v>94</v>
      </c>
      <c r="V147" s="24" t="s">
        <v>282</v>
      </c>
      <c r="W147" s="23">
        <v>282</v>
      </c>
      <c r="X147" s="23">
        <v>336</v>
      </c>
      <c r="Y147" s="31" t="s">
        <v>285</v>
      </c>
      <c r="Z147" s="41" t="s">
        <v>39</v>
      </c>
      <c r="AB147" s="78">
        <f t="shared" ca="1" si="6"/>
        <v>-1.9178082191780823E-2</v>
      </c>
    </row>
    <row r="148" spans="2:28" ht="30" customHeight="1" x14ac:dyDescent="0.2">
      <c r="B148" s="29">
        <v>209</v>
      </c>
      <c r="C148" s="23" t="str">
        <f t="shared" ca="1" si="8"/>
        <v>APROBADA</v>
      </c>
      <c r="D148" s="52">
        <v>46233</v>
      </c>
      <c r="E148" s="69" t="str">
        <f t="shared" ca="1" si="7"/>
        <v>N/A</v>
      </c>
      <c r="F148" s="30" t="s">
        <v>189</v>
      </c>
      <c r="G148" s="23" t="s">
        <v>287</v>
      </c>
      <c r="H148" s="23" t="s">
        <v>29</v>
      </c>
      <c r="I148" s="23" t="s">
        <v>58</v>
      </c>
      <c r="J148" s="23" t="s">
        <v>59</v>
      </c>
      <c r="K148" s="37" t="s">
        <v>65</v>
      </c>
      <c r="L148" s="23" t="s">
        <v>33</v>
      </c>
      <c r="M148" s="23" t="s">
        <v>69</v>
      </c>
      <c r="N148" s="44">
        <v>52</v>
      </c>
      <c r="O148" s="50">
        <v>2</v>
      </c>
      <c r="P148" s="50">
        <v>0.9</v>
      </c>
      <c r="Q148" s="23" t="s">
        <v>35</v>
      </c>
      <c r="R148" s="30" t="s">
        <v>36</v>
      </c>
      <c r="S148" s="30" t="s">
        <v>288</v>
      </c>
      <c r="T148" s="30" t="s">
        <v>164</v>
      </c>
      <c r="U148" s="23" t="s">
        <v>38</v>
      </c>
      <c r="V148" s="24" t="s">
        <v>282</v>
      </c>
      <c r="W148" s="23">
        <v>288</v>
      </c>
      <c r="X148" s="23">
        <v>342</v>
      </c>
      <c r="Y148" s="31" t="s">
        <v>285</v>
      </c>
      <c r="Z148" s="41" t="s">
        <v>56</v>
      </c>
      <c r="AB148" s="78">
        <f t="shared" ca="1" si="6"/>
        <v>-2.1917808219178082E-2</v>
      </c>
    </row>
    <row r="149" spans="2:28" ht="30" customHeight="1" x14ac:dyDescent="0.2">
      <c r="B149" s="29">
        <v>210</v>
      </c>
      <c r="C149" s="23" t="str">
        <f t="shared" ca="1" si="8"/>
        <v>APROBADA</v>
      </c>
      <c r="D149" s="52">
        <v>46243</v>
      </c>
      <c r="E149" s="69" t="str">
        <f t="shared" ca="1" si="7"/>
        <v>N/A</v>
      </c>
      <c r="F149" s="30" t="s">
        <v>183</v>
      </c>
      <c r="G149" s="23" t="s">
        <v>291</v>
      </c>
      <c r="H149" s="23" t="s">
        <v>29</v>
      </c>
      <c r="I149" s="23" t="s">
        <v>58</v>
      </c>
      <c r="J149" s="23" t="s">
        <v>59</v>
      </c>
      <c r="K149" s="37" t="s">
        <v>51</v>
      </c>
      <c r="L149" s="23" t="s">
        <v>33</v>
      </c>
      <c r="M149" s="23" t="s">
        <v>103</v>
      </c>
      <c r="N149" s="44">
        <v>52</v>
      </c>
      <c r="O149" s="50">
        <v>1.33</v>
      </c>
      <c r="P149" s="50">
        <v>0.88</v>
      </c>
      <c r="Q149" s="23" t="s">
        <v>35</v>
      </c>
      <c r="R149" s="30" t="s">
        <v>36</v>
      </c>
      <c r="S149" s="30" t="s">
        <v>292</v>
      </c>
      <c r="T149" s="30" t="s">
        <v>283</v>
      </c>
      <c r="U149" s="23" t="s">
        <v>94</v>
      </c>
      <c r="V149" s="24" t="s">
        <v>282</v>
      </c>
      <c r="W149" s="23">
        <v>306</v>
      </c>
      <c r="X149" s="23">
        <v>361</v>
      </c>
      <c r="Y149" s="31" t="s">
        <v>289</v>
      </c>
      <c r="Z149" s="41" t="s">
        <v>56</v>
      </c>
      <c r="AB149" s="78">
        <f t="shared" ca="1" si="6"/>
        <v>-4.9315068493150684E-2</v>
      </c>
    </row>
    <row r="150" spans="2:28" ht="30" customHeight="1" x14ac:dyDescent="0.2">
      <c r="B150" s="29">
        <v>211</v>
      </c>
      <c r="C150" s="23" t="str">
        <f t="shared" ca="1" si="8"/>
        <v>APROBADA</v>
      </c>
      <c r="D150" s="52">
        <v>46257</v>
      </c>
      <c r="E150" s="69" t="str">
        <f t="shared" ca="1" si="7"/>
        <v>N/A</v>
      </c>
      <c r="F150" s="30" t="s">
        <v>238</v>
      </c>
      <c r="G150" s="23" t="s">
        <v>293</v>
      </c>
      <c r="H150" s="23" t="s">
        <v>29</v>
      </c>
      <c r="I150" s="23" t="s">
        <v>58</v>
      </c>
      <c r="J150" s="23" t="s">
        <v>59</v>
      </c>
      <c r="K150" s="37" t="s">
        <v>44</v>
      </c>
      <c r="L150" s="23" t="s">
        <v>85</v>
      </c>
      <c r="M150" s="23" t="s">
        <v>60</v>
      </c>
      <c r="N150" s="44">
        <v>45</v>
      </c>
      <c r="O150" s="50">
        <v>1.5</v>
      </c>
      <c r="P150" s="50">
        <v>0.85</v>
      </c>
      <c r="Q150" s="23" t="s">
        <v>86</v>
      </c>
      <c r="R150" s="30" t="s">
        <v>36</v>
      </c>
      <c r="S150" s="30" t="s">
        <v>37</v>
      </c>
      <c r="T150" s="30" t="s">
        <v>240</v>
      </c>
      <c r="U150" s="23" t="s">
        <v>38</v>
      </c>
      <c r="V150" s="23" t="s">
        <v>38</v>
      </c>
      <c r="W150" s="23">
        <v>320</v>
      </c>
      <c r="X150" s="23">
        <v>376</v>
      </c>
      <c r="Y150" s="31" t="s">
        <v>289</v>
      </c>
      <c r="Z150" s="41" t="s">
        <v>39</v>
      </c>
      <c r="AB150" s="78">
        <f t="shared" ca="1" si="6"/>
        <v>-8.7671232876712329E-2</v>
      </c>
    </row>
    <row r="151" spans="2:28" ht="30" customHeight="1" x14ac:dyDescent="0.2">
      <c r="B151" s="29">
        <v>212</v>
      </c>
      <c r="C151" s="23" t="str">
        <f t="shared" ca="1" si="8"/>
        <v>APROBADA</v>
      </c>
      <c r="D151" s="52">
        <v>46274</v>
      </c>
      <c r="E151" s="69" t="str">
        <f t="shared" ca="1" si="7"/>
        <v>N/A</v>
      </c>
      <c r="F151" s="30" t="s">
        <v>27</v>
      </c>
      <c r="G151" s="23" t="s">
        <v>294</v>
      </c>
      <c r="H151" s="23" t="s">
        <v>29</v>
      </c>
      <c r="I151" s="23" t="s">
        <v>58</v>
      </c>
      <c r="J151" s="23" t="s">
        <v>59</v>
      </c>
      <c r="K151" s="37" t="s">
        <v>44</v>
      </c>
      <c r="L151" s="23" t="s">
        <v>85</v>
      </c>
      <c r="M151" s="23" t="s">
        <v>45</v>
      </c>
      <c r="N151" s="44">
        <v>68</v>
      </c>
      <c r="O151" s="50">
        <v>2</v>
      </c>
      <c r="P151" s="50">
        <v>0.85</v>
      </c>
      <c r="Q151" s="23" t="s">
        <v>35</v>
      </c>
      <c r="R151" s="30" t="s">
        <v>110</v>
      </c>
      <c r="S151" s="30" t="s">
        <v>70</v>
      </c>
      <c r="T151" s="30" t="s">
        <v>27</v>
      </c>
      <c r="U151" s="23" t="s">
        <v>94</v>
      </c>
      <c r="V151" s="24" t="s">
        <v>95</v>
      </c>
      <c r="W151" s="23">
        <v>340</v>
      </c>
      <c r="X151" s="23">
        <v>406</v>
      </c>
      <c r="Y151" s="31" t="s">
        <v>296</v>
      </c>
      <c r="Z151" s="41" t="s">
        <v>39</v>
      </c>
      <c r="AB151" s="78">
        <f t="shared" ca="1" si="6"/>
        <v>-0.13424657534246576</v>
      </c>
    </row>
    <row r="152" spans="2:28" ht="30" customHeight="1" x14ac:dyDescent="0.2">
      <c r="B152" s="29">
        <v>213</v>
      </c>
      <c r="C152" s="23" t="str">
        <f t="shared" ca="1" si="8"/>
        <v>VENCIDA</v>
      </c>
      <c r="D152" s="52">
        <v>46177</v>
      </c>
      <c r="E152" s="69">
        <f t="shared" ca="1" si="7"/>
        <v>0.13150684931506848</v>
      </c>
      <c r="F152" s="30" t="s">
        <v>314</v>
      </c>
      <c r="G152" s="23" t="s">
        <v>298</v>
      </c>
      <c r="H152" s="23" t="s">
        <v>29</v>
      </c>
      <c r="I152" s="23" t="s">
        <v>58</v>
      </c>
      <c r="J152" s="23" t="s">
        <v>59</v>
      </c>
      <c r="K152" s="37" t="s">
        <v>51</v>
      </c>
      <c r="L152" s="23" t="s">
        <v>33</v>
      </c>
      <c r="M152" s="23" t="s">
        <v>103</v>
      </c>
      <c r="N152" s="44">
        <v>60</v>
      </c>
      <c r="O152" s="50">
        <v>2</v>
      </c>
      <c r="P152" s="50">
        <v>0.82</v>
      </c>
      <c r="Q152" s="23" t="s">
        <v>162</v>
      </c>
      <c r="R152" s="30" t="s">
        <v>36</v>
      </c>
      <c r="S152" s="30" t="s">
        <v>37</v>
      </c>
      <c r="T152" s="77" t="s">
        <v>319</v>
      </c>
      <c r="U152" s="23" t="s">
        <v>54</v>
      </c>
      <c r="V152" s="24" t="s">
        <v>55</v>
      </c>
      <c r="W152" s="23">
        <v>351</v>
      </c>
      <c r="X152" s="23">
        <v>417</v>
      </c>
      <c r="Y152" s="31" t="s">
        <v>296</v>
      </c>
      <c r="Z152" s="41" t="s">
        <v>39</v>
      </c>
      <c r="AB152" s="78">
        <f t="shared" ca="1" si="6"/>
        <v>0.13150684931506848</v>
      </c>
    </row>
    <row r="153" spans="2:28" ht="30" customHeight="1" x14ac:dyDescent="0.2">
      <c r="B153" s="29">
        <v>214</v>
      </c>
      <c r="C153" s="23" t="str">
        <f t="shared" ca="1" si="8"/>
        <v>APROBADA</v>
      </c>
      <c r="D153" s="52">
        <v>46284</v>
      </c>
      <c r="E153" s="69" t="str">
        <f t="shared" ca="1" si="7"/>
        <v>N/A</v>
      </c>
      <c r="F153" s="30" t="s">
        <v>40</v>
      </c>
      <c r="G153" s="23" t="s">
        <v>299</v>
      </c>
      <c r="H153" s="23" t="s">
        <v>29</v>
      </c>
      <c r="I153" s="23" t="s">
        <v>49</v>
      </c>
      <c r="J153" s="23" t="s">
        <v>50</v>
      </c>
      <c r="K153" s="37" t="s">
        <v>65</v>
      </c>
      <c r="L153" s="23" t="s">
        <v>85</v>
      </c>
      <c r="M153" s="23" t="s">
        <v>93</v>
      </c>
      <c r="N153" s="44">
        <v>57.588000000000001</v>
      </c>
      <c r="O153" s="50">
        <v>2.133</v>
      </c>
      <c r="P153" s="50">
        <v>1.569</v>
      </c>
      <c r="Q153" s="23" t="s">
        <v>158</v>
      </c>
      <c r="R153" s="30" t="s">
        <v>36</v>
      </c>
      <c r="S153" s="30" t="s">
        <v>300</v>
      </c>
      <c r="T153" s="30" t="s">
        <v>46</v>
      </c>
      <c r="U153" s="23" t="s">
        <v>174</v>
      </c>
      <c r="V153" s="24" t="s">
        <v>47</v>
      </c>
      <c r="W153" s="23">
        <v>354</v>
      </c>
      <c r="X153" s="23">
        <v>420</v>
      </c>
      <c r="Y153" s="31" t="s">
        <v>296</v>
      </c>
      <c r="Z153" s="41" t="s">
        <v>301</v>
      </c>
      <c r="AB153" s="78">
        <f t="shared" ca="1" si="6"/>
        <v>-0.16164383561643836</v>
      </c>
    </row>
    <row r="154" spans="2:28" ht="30" customHeight="1" x14ac:dyDescent="0.2">
      <c r="B154" s="29">
        <v>215</v>
      </c>
      <c r="C154" s="23" t="str">
        <f t="shared" ca="1" si="8"/>
        <v>APROBADA</v>
      </c>
      <c r="D154" s="52">
        <v>46291</v>
      </c>
      <c r="E154" s="69" t="str">
        <f t="shared" ca="1" si="7"/>
        <v>N/A</v>
      </c>
      <c r="F154" s="30" t="s">
        <v>183</v>
      </c>
      <c r="G154" s="23" t="s">
        <v>302</v>
      </c>
      <c r="H154" s="23" t="s">
        <v>29</v>
      </c>
      <c r="I154" s="23" t="s">
        <v>42</v>
      </c>
      <c r="J154" s="23" t="s">
        <v>43</v>
      </c>
      <c r="K154" s="37" t="s">
        <v>65</v>
      </c>
      <c r="L154" s="23" t="s">
        <v>33</v>
      </c>
      <c r="M154" s="23" t="s">
        <v>52</v>
      </c>
      <c r="N154" s="44">
        <v>56</v>
      </c>
      <c r="O154" s="50">
        <v>4</v>
      </c>
      <c r="P154" s="50">
        <v>0.75</v>
      </c>
      <c r="Q154" s="23" t="s">
        <v>35</v>
      </c>
      <c r="R154" s="30" t="s">
        <v>36</v>
      </c>
      <c r="S154" s="30" t="s">
        <v>37</v>
      </c>
      <c r="T154" s="30" t="s">
        <v>283</v>
      </c>
      <c r="U154" s="23" t="s">
        <v>94</v>
      </c>
      <c r="V154" s="24" t="s">
        <v>282</v>
      </c>
      <c r="W154" s="23">
        <v>358</v>
      </c>
      <c r="X154" s="23">
        <v>426</v>
      </c>
      <c r="Y154" s="31" t="s">
        <v>296</v>
      </c>
      <c r="Z154" s="41" t="s">
        <v>39</v>
      </c>
      <c r="AB154" s="78">
        <f t="shared" ca="1" si="6"/>
        <v>-0.18082191780821918</v>
      </c>
    </row>
    <row r="155" spans="2:28" ht="30" customHeight="1" x14ac:dyDescent="0.2">
      <c r="B155" s="29">
        <v>216</v>
      </c>
      <c r="C155" s="23" t="str">
        <f t="shared" ca="1" si="8"/>
        <v>APROBADA</v>
      </c>
      <c r="D155" s="52">
        <v>46296</v>
      </c>
      <c r="E155" s="69" t="str">
        <f t="shared" ca="1" si="7"/>
        <v>N/A</v>
      </c>
      <c r="F155" s="30" t="s">
        <v>183</v>
      </c>
      <c r="G155" s="23" t="s">
        <v>307</v>
      </c>
      <c r="H155" s="23" t="s">
        <v>29</v>
      </c>
      <c r="I155" s="23" t="s">
        <v>58</v>
      </c>
      <c r="J155" s="23" t="s">
        <v>59</v>
      </c>
      <c r="K155" s="37" t="s">
        <v>44</v>
      </c>
      <c r="L155" s="23" t="s">
        <v>85</v>
      </c>
      <c r="M155" s="23" t="s">
        <v>45</v>
      </c>
      <c r="N155" s="44">
        <v>56</v>
      </c>
      <c r="O155" s="50">
        <v>1.33</v>
      </c>
      <c r="P155" s="50">
        <v>0.75</v>
      </c>
      <c r="Q155" s="23" t="s">
        <v>162</v>
      </c>
      <c r="R155" s="30" t="s">
        <v>36</v>
      </c>
      <c r="S155" s="30" t="s">
        <v>37</v>
      </c>
      <c r="T155" s="30" t="s">
        <v>283</v>
      </c>
      <c r="U155" s="23" t="s">
        <v>94</v>
      </c>
      <c r="V155" s="24" t="s">
        <v>282</v>
      </c>
      <c r="W155" s="23">
        <v>361</v>
      </c>
      <c r="X155" s="23">
        <v>429</v>
      </c>
      <c r="Y155" s="31" t="s">
        <v>303</v>
      </c>
      <c r="Z155" s="41" t="s">
        <v>39</v>
      </c>
      <c r="AB155" s="78">
        <f t="shared" ca="1" si="6"/>
        <v>-0.19452054794520549</v>
      </c>
    </row>
    <row r="156" spans="2:28" ht="30" customHeight="1" x14ac:dyDescent="0.2">
      <c r="B156" s="29">
        <v>217</v>
      </c>
      <c r="C156" s="23" t="str">
        <f t="shared" ca="1" si="8"/>
        <v>APROBADA</v>
      </c>
      <c r="D156" s="52">
        <v>46671</v>
      </c>
      <c r="E156" s="69" t="str">
        <f t="shared" ca="1" si="7"/>
        <v>N/A</v>
      </c>
      <c r="F156" s="30" t="s">
        <v>108</v>
      </c>
      <c r="G156" s="23" t="s">
        <v>304</v>
      </c>
      <c r="H156" s="23" t="s">
        <v>29</v>
      </c>
      <c r="I156" s="23" t="s">
        <v>58</v>
      </c>
      <c r="J156" s="23" t="s">
        <v>59</v>
      </c>
      <c r="K156" s="23" t="s">
        <v>51</v>
      </c>
      <c r="L156" s="23" t="s">
        <v>85</v>
      </c>
      <c r="M156" s="23" t="s">
        <v>103</v>
      </c>
      <c r="N156" s="44">
        <v>80</v>
      </c>
      <c r="O156" s="50">
        <v>2</v>
      </c>
      <c r="P156" s="50">
        <v>0.92500000000000004</v>
      </c>
      <c r="Q156" s="23" t="s">
        <v>35</v>
      </c>
      <c r="R156" s="30" t="s">
        <v>36</v>
      </c>
      <c r="S156" s="30" t="s">
        <v>292</v>
      </c>
      <c r="T156" s="30" t="s">
        <v>108</v>
      </c>
      <c r="U156" s="23" t="s">
        <v>94</v>
      </c>
      <c r="V156" s="23" t="s">
        <v>254</v>
      </c>
      <c r="W156" s="23">
        <v>375</v>
      </c>
      <c r="X156" s="23">
        <v>450</v>
      </c>
      <c r="Y156" s="31" t="s">
        <v>303</v>
      </c>
      <c r="Z156" s="28" t="s">
        <v>56</v>
      </c>
      <c r="AB156" s="78">
        <f t="shared" ca="1" si="6"/>
        <v>-1.2219178082191782</v>
      </c>
    </row>
    <row r="157" spans="2:28" ht="30" customHeight="1" x14ac:dyDescent="0.2">
      <c r="B157" s="29">
        <v>218</v>
      </c>
      <c r="C157" s="23" t="str">
        <f t="shared" ca="1" si="8"/>
        <v>APROBADA</v>
      </c>
      <c r="D157" s="52">
        <v>46323</v>
      </c>
      <c r="E157" s="69" t="str">
        <f t="shared" ca="1" si="7"/>
        <v>N/A</v>
      </c>
      <c r="F157" s="30" t="s">
        <v>97</v>
      </c>
      <c r="G157" s="23" t="s">
        <v>305</v>
      </c>
      <c r="H157" s="23" t="s">
        <v>29</v>
      </c>
      <c r="I157" s="23" t="s">
        <v>42</v>
      </c>
      <c r="J157" s="23" t="s">
        <v>43</v>
      </c>
      <c r="K157" s="37" t="s">
        <v>44</v>
      </c>
      <c r="L157" s="23" t="s">
        <v>33</v>
      </c>
      <c r="M157" s="23" t="s">
        <v>69</v>
      </c>
      <c r="N157" s="44">
        <v>60</v>
      </c>
      <c r="O157" s="50">
        <v>2</v>
      </c>
      <c r="P157" s="50">
        <v>0.78</v>
      </c>
      <c r="Q157" s="23" t="s">
        <v>35</v>
      </c>
      <c r="R157" s="30" t="s">
        <v>110</v>
      </c>
      <c r="S157" s="30" t="s">
        <v>37</v>
      </c>
      <c r="T157" s="30" t="s">
        <v>99</v>
      </c>
      <c r="U157" s="23" t="s">
        <v>38</v>
      </c>
      <c r="V157" s="24" t="s">
        <v>47</v>
      </c>
      <c r="W157" s="23">
        <v>403</v>
      </c>
      <c r="X157" s="23">
        <v>478</v>
      </c>
      <c r="Y157" s="31" t="s">
        <v>303</v>
      </c>
      <c r="Z157" s="41" t="s">
        <v>39</v>
      </c>
      <c r="AB157" s="78">
        <f t="shared" ca="1" si="6"/>
        <v>-0.26849315068493151</v>
      </c>
    </row>
    <row r="158" spans="2:28" ht="30" customHeight="1" x14ac:dyDescent="0.2">
      <c r="B158" s="29">
        <v>219</v>
      </c>
      <c r="C158" s="23" t="str">
        <f t="shared" ca="1" si="8"/>
        <v>APROBADA</v>
      </c>
      <c r="D158" s="52">
        <v>47188</v>
      </c>
      <c r="E158" s="69" t="str">
        <f t="shared" ca="1" si="7"/>
        <v>N/A</v>
      </c>
      <c r="F158" s="30" t="s">
        <v>67</v>
      </c>
      <c r="G158" s="23" t="s">
        <v>259</v>
      </c>
      <c r="H158" s="23" t="s">
        <v>29</v>
      </c>
      <c r="I158" s="23" t="s">
        <v>58</v>
      </c>
      <c r="J158" s="23" t="s">
        <v>43</v>
      </c>
      <c r="K158" s="37" t="s">
        <v>84</v>
      </c>
      <c r="L158" s="23" t="s">
        <v>33</v>
      </c>
      <c r="M158" s="23" t="s">
        <v>93</v>
      </c>
      <c r="N158" s="44">
        <v>90</v>
      </c>
      <c r="O158" s="50">
        <v>1.5</v>
      </c>
      <c r="P158" s="50">
        <v>0.79</v>
      </c>
      <c r="Q158" s="23" t="s">
        <v>35</v>
      </c>
      <c r="R158" s="30" t="s">
        <v>36</v>
      </c>
      <c r="S158" s="30" t="s">
        <v>260</v>
      </c>
      <c r="T158" s="30" t="s">
        <v>71</v>
      </c>
      <c r="U158" s="23" t="s">
        <v>81</v>
      </c>
      <c r="V158" s="24" t="s">
        <v>82</v>
      </c>
      <c r="W158" s="23">
        <v>127</v>
      </c>
      <c r="X158" s="23">
        <v>138</v>
      </c>
      <c r="Y158" s="31" t="s">
        <v>379</v>
      </c>
      <c r="Z158" s="41" t="s">
        <v>56</v>
      </c>
      <c r="AB158" s="78">
        <f t="shared" ca="1" si="6"/>
        <v>-2.6383561643835618</v>
      </c>
    </row>
    <row r="159" spans="2:28" ht="30" customHeight="1" x14ac:dyDescent="0.2">
      <c r="B159" s="29">
        <v>220</v>
      </c>
      <c r="C159" s="23" t="str">
        <f t="shared" ca="1" si="8"/>
        <v>APROBADA</v>
      </c>
      <c r="D159" s="52">
        <v>46284</v>
      </c>
      <c r="E159" s="69" t="str">
        <f t="shared" ca="1" si="7"/>
        <v>N/A</v>
      </c>
      <c r="F159" s="30" t="s">
        <v>40</v>
      </c>
      <c r="G159" s="23" t="s">
        <v>306</v>
      </c>
      <c r="H159" s="23" t="s">
        <v>29</v>
      </c>
      <c r="I159" s="23" t="s">
        <v>58</v>
      </c>
      <c r="J159" s="23" t="s">
        <v>59</v>
      </c>
      <c r="K159" s="37" t="s">
        <v>44</v>
      </c>
      <c r="L159" s="23" t="s">
        <v>33</v>
      </c>
      <c r="M159" s="23" t="s">
        <v>69</v>
      </c>
      <c r="N159" s="44">
        <v>53.33</v>
      </c>
      <c r="O159" s="50">
        <v>2.133</v>
      </c>
      <c r="P159" s="50">
        <v>0.9</v>
      </c>
      <c r="Q159" s="23" t="s">
        <v>35</v>
      </c>
      <c r="R159" s="30" t="s">
        <v>36</v>
      </c>
      <c r="S159" s="30" t="s">
        <v>61</v>
      </c>
      <c r="T159" s="30" t="s">
        <v>46</v>
      </c>
      <c r="U159" s="23" t="s">
        <v>38</v>
      </c>
      <c r="V159" s="24" t="s">
        <v>47</v>
      </c>
      <c r="W159" s="23">
        <v>452</v>
      </c>
      <c r="X159" s="23">
        <v>540</v>
      </c>
      <c r="Y159" s="31" t="s">
        <v>212</v>
      </c>
      <c r="Z159" s="41" t="s">
        <v>56</v>
      </c>
      <c r="AB159" s="78">
        <f t="shared" ca="1" si="6"/>
        <v>-0.16164383561643836</v>
      </c>
    </row>
    <row r="160" spans="2:28" ht="30" customHeight="1" x14ac:dyDescent="0.2">
      <c r="B160" s="29">
        <v>221</v>
      </c>
      <c r="C160" s="23" t="str">
        <f t="shared" ca="1" si="8"/>
        <v>APROBADA</v>
      </c>
      <c r="D160" s="52">
        <v>46296</v>
      </c>
      <c r="E160" s="69" t="str">
        <f t="shared" ca="1" si="7"/>
        <v>N/A</v>
      </c>
      <c r="F160" s="23" t="s">
        <v>183</v>
      </c>
      <c r="G160" s="23" t="s">
        <v>308</v>
      </c>
      <c r="H160" s="23" t="s">
        <v>29</v>
      </c>
      <c r="I160" s="23" t="s">
        <v>42</v>
      </c>
      <c r="J160" s="23" t="s">
        <v>43</v>
      </c>
      <c r="K160" s="37" t="s">
        <v>51</v>
      </c>
      <c r="L160" s="23" t="s">
        <v>33</v>
      </c>
      <c r="M160" s="23" t="s">
        <v>93</v>
      </c>
      <c r="N160" s="44">
        <v>60</v>
      </c>
      <c r="O160" s="50">
        <v>2</v>
      </c>
      <c r="P160" s="50">
        <v>0.75</v>
      </c>
      <c r="Q160" s="23" t="s">
        <v>35</v>
      </c>
      <c r="R160" s="30" t="s">
        <v>36</v>
      </c>
      <c r="S160" s="30" t="s">
        <v>260</v>
      </c>
      <c r="T160" s="30" t="s">
        <v>283</v>
      </c>
      <c r="U160" s="23" t="s">
        <v>309</v>
      </c>
      <c r="V160" s="24" t="s">
        <v>282</v>
      </c>
      <c r="W160" s="23">
        <v>466</v>
      </c>
      <c r="X160" s="23">
        <v>554</v>
      </c>
      <c r="Y160" s="31" t="s">
        <v>212</v>
      </c>
      <c r="Z160" s="41" t="s">
        <v>56</v>
      </c>
      <c r="AB160" s="78">
        <f t="shared" ca="1" si="6"/>
        <v>-0.19452054794520549</v>
      </c>
    </row>
    <row r="161" spans="2:28" ht="30" customHeight="1" x14ac:dyDescent="0.2">
      <c r="B161" s="29">
        <v>222</v>
      </c>
      <c r="C161" s="23" t="str">
        <f t="shared" ca="1" si="8"/>
        <v>APROBADA</v>
      </c>
      <c r="D161" s="52">
        <v>46416</v>
      </c>
      <c r="E161" s="69" t="str">
        <f t="shared" ca="1" si="7"/>
        <v>N/A</v>
      </c>
      <c r="F161" s="23" t="s">
        <v>238</v>
      </c>
      <c r="G161" s="23" t="s">
        <v>313</v>
      </c>
      <c r="H161" s="23" t="s">
        <v>29</v>
      </c>
      <c r="I161" s="23" t="s">
        <v>42</v>
      </c>
      <c r="J161" s="23" t="s">
        <v>43</v>
      </c>
      <c r="K161" s="37" t="s">
        <v>44</v>
      </c>
      <c r="L161" s="23" t="s">
        <v>33</v>
      </c>
      <c r="M161" s="23" t="s">
        <v>80</v>
      </c>
      <c r="N161" s="44">
        <v>48</v>
      </c>
      <c r="O161" s="50">
        <v>2.6659999999999999</v>
      </c>
      <c r="P161" s="50">
        <v>0.75</v>
      </c>
      <c r="Q161" s="23" t="s">
        <v>35</v>
      </c>
      <c r="R161" s="30" t="s">
        <v>36</v>
      </c>
      <c r="S161" s="30" t="s">
        <v>37</v>
      </c>
      <c r="T161" s="30" t="s">
        <v>240</v>
      </c>
      <c r="U161" s="23" t="s">
        <v>94</v>
      </c>
      <c r="V161" s="24" t="s">
        <v>94</v>
      </c>
      <c r="W161" s="23">
        <v>45</v>
      </c>
      <c r="X161" s="23">
        <v>48</v>
      </c>
      <c r="Y161" s="31" t="s">
        <v>310</v>
      </c>
      <c r="Z161" s="41" t="s">
        <v>39</v>
      </c>
      <c r="AB161" s="78">
        <f t="shared" ca="1" si="6"/>
        <v>-0.52328767123287667</v>
      </c>
    </row>
    <row r="162" spans="2:28" ht="30" customHeight="1" x14ac:dyDescent="0.2">
      <c r="B162" s="29">
        <v>223</v>
      </c>
      <c r="C162" s="23" t="str">
        <f t="shared" ca="1" si="8"/>
        <v>APROBADA</v>
      </c>
      <c r="D162" s="52">
        <v>46416</v>
      </c>
      <c r="E162" s="69" t="str">
        <f t="shared" ca="1" si="7"/>
        <v>N/A</v>
      </c>
      <c r="F162" s="23" t="s">
        <v>238</v>
      </c>
      <c r="G162" s="23" t="s">
        <v>313</v>
      </c>
      <c r="H162" s="23" t="s">
        <v>29</v>
      </c>
      <c r="I162" s="23" t="s">
        <v>30</v>
      </c>
      <c r="J162" s="23" t="s">
        <v>31</v>
      </c>
      <c r="K162" s="37" t="s">
        <v>44</v>
      </c>
      <c r="L162" s="23" t="s">
        <v>33</v>
      </c>
      <c r="M162" s="23" t="s">
        <v>34</v>
      </c>
      <c r="N162" s="44">
        <v>48</v>
      </c>
      <c r="O162" s="50">
        <v>2.6659999999999999</v>
      </c>
      <c r="P162" s="50">
        <v>0.75</v>
      </c>
      <c r="Q162" s="23" t="s">
        <v>35</v>
      </c>
      <c r="R162" s="30" t="s">
        <v>36</v>
      </c>
      <c r="S162" s="30" t="s">
        <v>37</v>
      </c>
      <c r="T162" s="30" t="s">
        <v>240</v>
      </c>
      <c r="U162" s="23" t="s">
        <v>94</v>
      </c>
      <c r="V162" s="24" t="s">
        <v>94</v>
      </c>
      <c r="W162" s="23">
        <v>46</v>
      </c>
      <c r="X162" s="23">
        <v>49</v>
      </c>
      <c r="Y162" s="31" t="s">
        <v>310</v>
      </c>
      <c r="Z162" s="41" t="s">
        <v>39</v>
      </c>
      <c r="AB162" s="78">
        <f t="shared" ca="1" si="6"/>
        <v>-0.52328767123287667</v>
      </c>
    </row>
    <row r="163" spans="2:28" ht="30" customHeight="1" x14ac:dyDescent="0.2">
      <c r="B163" s="29">
        <v>224</v>
      </c>
      <c r="C163" s="23" t="str">
        <f t="shared" ca="1" si="8"/>
        <v>APROBADA</v>
      </c>
      <c r="D163" s="52">
        <v>46421</v>
      </c>
      <c r="E163" s="69" t="str">
        <f t="shared" ca="1" si="7"/>
        <v>N/A</v>
      </c>
      <c r="F163" s="23" t="s">
        <v>183</v>
      </c>
      <c r="G163" s="23" t="s">
        <v>316</v>
      </c>
      <c r="H163" s="23" t="s">
        <v>29</v>
      </c>
      <c r="I163" s="23" t="s">
        <v>58</v>
      </c>
      <c r="J163" s="23" t="s">
        <v>59</v>
      </c>
      <c r="K163" s="37" t="s">
        <v>32</v>
      </c>
      <c r="L163" s="23" t="s">
        <v>33</v>
      </c>
      <c r="M163" s="23" t="s">
        <v>60</v>
      </c>
      <c r="N163" s="44">
        <v>60</v>
      </c>
      <c r="O163" s="50">
        <v>1.33</v>
      </c>
      <c r="P163" s="50">
        <v>0.95</v>
      </c>
      <c r="Q163" s="23" t="s">
        <v>35</v>
      </c>
      <c r="R163" s="30" t="s">
        <v>36</v>
      </c>
      <c r="S163" s="30" t="s">
        <v>292</v>
      </c>
      <c r="T163" s="30" t="s">
        <v>283</v>
      </c>
      <c r="U163" s="23" t="s">
        <v>94</v>
      </c>
      <c r="V163" s="24" t="s">
        <v>282</v>
      </c>
      <c r="W163" s="23">
        <v>59</v>
      </c>
      <c r="X163" s="23">
        <v>64</v>
      </c>
      <c r="Y163" s="31" t="s">
        <v>317</v>
      </c>
      <c r="Z163" s="41" t="s">
        <v>39</v>
      </c>
      <c r="AB163" s="78">
        <f t="shared" ca="1" si="6"/>
        <v>-0.53698630136986303</v>
      </c>
    </row>
    <row r="164" spans="2:28" ht="30" customHeight="1" x14ac:dyDescent="0.2">
      <c r="B164" s="29">
        <v>225</v>
      </c>
      <c r="C164" s="23" t="str">
        <f t="shared" ca="1" si="8"/>
        <v>APROBADA</v>
      </c>
      <c r="D164" s="52">
        <v>46421</v>
      </c>
      <c r="E164" s="69" t="str">
        <f t="shared" ca="1" si="7"/>
        <v>N/A</v>
      </c>
      <c r="F164" s="23" t="s">
        <v>183</v>
      </c>
      <c r="G164" s="23" t="s">
        <v>318</v>
      </c>
      <c r="H164" s="23" t="s">
        <v>29</v>
      </c>
      <c r="I164" s="23" t="s">
        <v>58</v>
      </c>
      <c r="J164" s="23" t="s">
        <v>59</v>
      </c>
      <c r="K164" s="37" t="s">
        <v>44</v>
      </c>
      <c r="L164" s="23" t="s">
        <v>33</v>
      </c>
      <c r="M164" s="23" t="s">
        <v>69</v>
      </c>
      <c r="N164" s="44">
        <v>60</v>
      </c>
      <c r="O164" s="50">
        <v>2</v>
      </c>
      <c r="P164" s="50">
        <v>0.95</v>
      </c>
      <c r="Q164" s="23" t="s">
        <v>35</v>
      </c>
      <c r="R164" s="30" t="s">
        <v>36</v>
      </c>
      <c r="S164" s="30" t="s">
        <v>292</v>
      </c>
      <c r="T164" s="30" t="s">
        <v>283</v>
      </c>
      <c r="U164" s="23" t="s">
        <v>94</v>
      </c>
      <c r="V164" s="24" t="s">
        <v>282</v>
      </c>
      <c r="W164" s="23">
        <v>60</v>
      </c>
      <c r="X164" s="23">
        <v>65</v>
      </c>
      <c r="Y164" s="31" t="s">
        <v>317</v>
      </c>
      <c r="Z164" s="41" t="s">
        <v>39</v>
      </c>
      <c r="AB164" s="78">
        <f t="shared" ca="1" si="6"/>
        <v>-0.53698630136986303</v>
      </c>
    </row>
    <row r="165" spans="2:28" ht="30" customHeight="1" x14ac:dyDescent="0.2">
      <c r="B165" s="29">
        <v>226</v>
      </c>
      <c r="C165" s="23" t="str">
        <f t="shared" ca="1" si="8"/>
        <v>APROBADA</v>
      </c>
      <c r="D165" s="52">
        <v>46466</v>
      </c>
      <c r="E165" s="69" t="str">
        <f t="shared" ca="1" si="7"/>
        <v>N/A</v>
      </c>
      <c r="F165" s="23" t="s">
        <v>183</v>
      </c>
      <c r="G165" s="23" t="s">
        <v>322</v>
      </c>
      <c r="H165" s="23" t="s">
        <v>29</v>
      </c>
      <c r="I165" s="23" t="s">
        <v>49</v>
      </c>
      <c r="J165" s="23" t="s">
        <v>50</v>
      </c>
      <c r="K165" s="37" t="s">
        <v>51</v>
      </c>
      <c r="L165" s="23" t="s">
        <v>33</v>
      </c>
      <c r="M165" s="23" t="s">
        <v>52</v>
      </c>
      <c r="N165" s="44">
        <v>68</v>
      </c>
      <c r="O165" s="50">
        <v>2</v>
      </c>
      <c r="P165" s="50">
        <v>1.2</v>
      </c>
      <c r="Q165" s="23" t="s">
        <v>35</v>
      </c>
      <c r="R165" s="30" t="s">
        <v>36</v>
      </c>
      <c r="S165" s="30" t="s">
        <v>53</v>
      </c>
      <c r="T165" s="30" t="s">
        <v>283</v>
      </c>
      <c r="U165" s="23" t="s">
        <v>94</v>
      </c>
      <c r="V165" s="24" t="s">
        <v>282</v>
      </c>
      <c r="W165" s="23">
        <v>110</v>
      </c>
      <c r="X165" s="23">
        <v>122</v>
      </c>
      <c r="Y165" s="31" t="s">
        <v>321</v>
      </c>
      <c r="Z165" s="41" t="s">
        <v>56</v>
      </c>
      <c r="AB165" s="78">
        <f t="shared" ca="1" si="6"/>
        <v>-0.66027397260273968</v>
      </c>
    </row>
    <row r="166" spans="2:28" ht="30" customHeight="1" x14ac:dyDescent="0.2">
      <c r="B166" s="29">
        <v>227</v>
      </c>
      <c r="C166" s="23" t="str">
        <f t="shared" ca="1" si="8"/>
        <v>APROBADA</v>
      </c>
      <c r="D166" s="52">
        <v>46839</v>
      </c>
      <c r="E166" s="69" t="str">
        <f t="shared" ca="1" si="7"/>
        <v>N/A</v>
      </c>
      <c r="F166" s="30" t="s">
        <v>108</v>
      </c>
      <c r="G166" s="23" t="s">
        <v>323</v>
      </c>
      <c r="H166" s="23" t="s">
        <v>29</v>
      </c>
      <c r="I166" s="23" t="s">
        <v>49</v>
      </c>
      <c r="J166" s="23" t="s">
        <v>50</v>
      </c>
      <c r="K166" s="23" t="s">
        <v>51</v>
      </c>
      <c r="L166" s="23" t="s">
        <v>33</v>
      </c>
      <c r="M166" s="23" t="s">
        <v>45</v>
      </c>
      <c r="N166" s="44">
        <v>60</v>
      </c>
      <c r="O166" s="50">
        <v>2</v>
      </c>
      <c r="P166" s="50">
        <v>1.4</v>
      </c>
      <c r="Q166" s="23" t="s">
        <v>35</v>
      </c>
      <c r="R166" s="30" t="s">
        <v>36</v>
      </c>
      <c r="S166" s="30" t="s">
        <v>53</v>
      </c>
      <c r="T166" s="30" t="s">
        <v>108</v>
      </c>
      <c r="U166" s="23" t="s">
        <v>38</v>
      </c>
      <c r="V166" s="23" t="s">
        <v>94</v>
      </c>
      <c r="W166" s="23">
        <v>119</v>
      </c>
      <c r="X166" s="23">
        <v>131</v>
      </c>
      <c r="Y166" s="31" t="s">
        <v>321</v>
      </c>
      <c r="Z166" s="28" t="s">
        <v>56</v>
      </c>
      <c r="AB166" s="78"/>
    </row>
    <row r="167" spans="2:28" ht="30" customHeight="1" x14ac:dyDescent="0.2">
      <c r="B167" s="29">
        <v>228</v>
      </c>
      <c r="C167" s="23" t="str">
        <f t="shared" ca="1" si="8"/>
        <v>APROBADA</v>
      </c>
      <c r="D167" s="52">
        <v>46481</v>
      </c>
      <c r="E167" s="69" t="str">
        <f t="shared" ca="1" si="7"/>
        <v>N/A</v>
      </c>
      <c r="F167" s="30" t="s">
        <v>238</v>
      </c>
      <c r="G167" s="23" t="s">
        <v>324</v>
      </c>
      <c r="H167" s="23" t="s">
        <v>29</v>
      </c>
      <c r="I167" s="23" t="s">
        <v>77</v>
      </c>
      <c r="J167" s="23" t="s">
        <v>78</v>
      </c>
      <c r="K167" s="23" t="s">
        <v>32</v>
      </c>
      <c r="L167" s="23" t="s">
        <v>85</v>
      </c>
      <c r="M167" s="23" t="s">
        <v>103</v>
      </c>
      <c r="N167" s="44">
        <v>56</v>
      </c>
      <c r="O167" s="50">
        <v>2</v>
      </c>
      <c r="P167" s="50">
        <v>1.175</v>
      </c>
      <c r="Q167" s="23" t="s">
        <v>35</v>
      </c>
      <c r="R167" s="30" t="s">
        <v>36</v>
      </c>
      <c r="S167" s="30" t="s">
        <v>53</v>
      </c>
      <c r="T167" s="30" t="s">
        <v>240</v>
      </c>
      <c r="U167" s="23" t="s">
        <v>94</v>
      </c>
      <c r="V167" s="23" t="s">
        <v>94</v>
      </c>
      <c r="W167" s="23">
        <v>134</v>
      </c>
      <c r="X167" s="23">
        <v>153</v>
      </c>
      <c r="Y167" s="31" t="s">
        <v>325</v>
      </c>
      <c r="Z167" s="28" t="s">
        <v>56</v>
      </c>
      <c r="AB167" s="78"/>
    </row>
    <row r="168" spans="2:28" ht="30" customHeight="1" x14ac:dyDescent="0.2">
      <c r="B168" s="29">
        <v>229</v>
      </c>
      <c r="C168" s="23" t="str">
        <f t="shared" ca="1" si="8"/>
        <v>APROBADA</v>
      </c>
      <c r="D168" s="52">
        <v>46502</v>
      </c>
      <c r="E168" s="69" t="str">
        <f t="shared" ca="1" si="7"/>
        <v>N/A</v>
      </c>
      <c r="F168" s="30" t="s">
        <v>238</v>
      </c>
      <c r="G168" s="23" t="s">
        <v>326</v>
      </c>
      <c r="H168" s="23" t="s">
        <v>29</v>
      </c>
      <c r="I168" s="23" t="s">
        <v>58</v>
      </c>
      <c r="J168" s="23" t="s">
        <v>59</v>
      </c>
      <c r="K168" s="23" t="s">
        <v>51</v>
      </c>
      <c r="L168" s="23" t="s">
        <v>33</v>
      </c>
      <c r="M168" s="23" t="s">
        <v>103</v>
      </c>
      <c r="N168" s="44">
        <v>44</v>
      </c>
      <c r="O168" s="50">
        <v>1.33</v>
      </c>
      <c r="P168" s="50">
        <v>0.753</v>
      </c>
      <c r="Q168" s="23" t="s">
        <v>35</v>
      </c>
      <c r="R168" s="30" t="s">
        <v>36</v>
      </c>
      <c r="S168" s="30" t="s">
        <v>37</v>
      </c>
      <c r="T168" s="30" t="s">
        <v>240</v>
      </c>
      <c r="U168" s="23" t="s">
        <v>94</v>
      </c>
      <c r="V168" s="23" t="s">
        <v>94</v>
      </c>
      <c r="W168" s="23">
        <v>167</v>
      </c>
      <c r="X168" s="23">
        <v>194</v>
      </c>
      <c r="Y168" s="31" t="s">
        <v>325</v>
      </c>
      <c r="Z168" s="28" t="s">
        <v>327</v>
      </c>
      <c r="AB168" s="78"/>
    </row>
    <row r="169" spans="2:28" ht="30" customHeight="1" x14ac:dyDescent="0.2">
      <c r="B169" s="29">
        <v>230</v>
      </c>
      <c r="C169" s="23" t="str">
        <f t="shared" ca="1" si="8"/>
        <v>APROBADA</v>
      </c>
      <c r="D169" s="52">
        <v>46502</v>
      </c>
      <c r="E169" s="69" t="str">
        <f t="shared" ca="1" si="7"/>
        <v>N/A</v>
      </c>
      <c r="F169" s="30" t="s">
        <v>238</v>
      </c>
      <c r="G169" s="23" t="s">
        <v>328</v>
      </c>
      <c r="H169" s="23" t="s">
        <v>29</v>
      </c>
      <c r="I169" s="23" t="s">
        <v>58</v>
      </c>
      <c r="J169" s="23" t="s">
        <v>59</v>
      </c>
      <c r="K169" s="23" t="s">
        <v>32</v>
      </c>
      <c r="L169" s="23" t="s">
        <v>33</v>
      </c>
      <c r="M169" s="23" t="s">
        <v>60</v>
      </c>
      <c r="N169" s="44">
        <v>52</v>
      </c>
      <c r="O169" s="50">
        <v>1.33</v>
      </c>
      <c r="P169" s="50">
        <v>0.95</v>
      </c>
      <c r="Q169" s="23" t="s">
        <v>35</v>
      </c>
      <c r="R169" s="30" t="s">
        <v>36</v>
      </c>
      <c r="S169" s="30" t="s">
        <v>74</v>
      </c>
      <c r="T169" s="30" t="s">
        <v>240</v>
      </c>
      <c r="U169" s="23" t="s">
        <v>94</v>
      </c>
      <c r="V169" s="23" t="s">
        <v>94</v>
      </c>
      <c r="W169" s="23">
        <v>168</v>
      </c>
      <c r="X169" s="23">
        <v>195</v>
      </c>
      <c r="Y169" s="31" t="s">
        <v>325</v>
      </c>
      <c r="Z169" s="28" t="s">
        <v>327</v>
      </c>
      <c r="AB169" s="78"/>
    </row>
    <row r="170" spans="2:28" ht="30" customHeight="1" x14ac:dyDescent="0.2">
      <c r="B170" s="29">
        <v>231</v>
      </c>
      <c r="C170" s="23" t="str">
        <f t="shared" ca="1" si="8"/>
        <v>APROBADA</v>
      </c>
      <c r="D170" s="52">
        <v>46507</v>
      </c>
      <c r="E170" s="69" t="str">
        <f t="shared" ca="1" si="7"/>
        <v>N/A</v>
      </c>
      <c r="F170" s="30" t="s">
        <v>238</v>
      </c>
      <c r="G170" s="23" t="s">
        <v>331</v>
      </c>
      <c r="H170" s="23" t="s">
        <v>29</v>
      </c>
      <c r="I170" s="23" t="s">
        <v>58</v>
      </c>
      <c r="J170" s="23" t="s">
        <v>59</v>
      </c>
      <c r="K170" s="23" t="s">
        <v>65</v>
      </c>
      <c r="L170" s="23" t="s">
        <v>33</v>
      </c>
      <c r="M170" s="23" t="s">
        <v>45</v>
      </c>
      <c r="N170" s="44">
        <v>45</v>
      </c>
      <c r="O170" s="50">
        <v>2.25</v>
      </c>
      <c r="P170" s="50">
        <v>0.85</v>
      </c>
      <c r="Q170" s="23" t="s">
        <v>162</v>
      </c>
      <c r="R170" s="30" t="s">
        <v>36</v>
      </c>
      <c r="S170" s="30" t="s">
        <v>37</v>
      </c>
      <c r="T170" s="30" t="s">
        <v>240</v>
      </c>
      <c r="U170" s="23" t="s">
        <v>38</v>
      </c>
      <c r="V170" s="23" t="s">
        <v>94</v>
      </c>
      <c r="W170" s="23">
        <v>181</v>
      </c>
      <c r="X170" s="23">
        <v>210</v>
      </c>
      <c r="Y170" s="31" t="s">
        <v>325</v>
      </c>
      <c r="Z170" s="28" t="s">
        <v>327</v>
      </c>
      <c r="AB170" s="78"/>
    </row>
    <row r="171" spans="2:28" ht="30" customHeight="1" x14ac:dyDescent="0.2">
      <c r="B171" s="29">
        <v>232</v>
      </c>
      <c r="C171" s="23" t="str">
        <f t="shared" ca="1" si="8"/>
        <v>APROBADA</v>
      </c>
      <c r="D171" s="52">
        <v>46513</v>
      </c>
      <c r="E171" s="69" t="str">
        <f t="shared" ca="1" si="7"/>
        <v>N/A</v>
      </c>
      <c r="F171" s="30" t="s">
        <v>183</v>
      </c>
      <c r="G171" s="23" t="s">
        <v>333</v>
      </c>
      <c r="H171" s="23" t="s">
        <v>29</v>
      </c>
      <c r="I171" s="23" t="s">
        <v>42</v>
      </c>
      <c r="J171" s="23" t="s">
        <v>43</v>
      </c>
      <c r="K171" s="37" t="s">
        <v>32</v>
      </c>
      <c r="L171" s="23" t="s">
        <v>33</v>
      </c>
      <c r="M171" s="23" t="s">
        <v>45</v>
      </c>
      <c r="N171" s="44">
        <v>56</v>
      </c>
      <c r="O171" s="50">
        <v>1.33</v>
      </c>
      <c r="P171" s="50">
        <v>0.75</v>
      </c>
      <c r="Q171" s="23" t="s">
        <v>35</v>
      </c>
      <c r="R171" s="30" t="s">
        <v>36</v>
      </c>
      <c r="S171" s="30" t="s">
        <v>37</v>
      </c>
      <c r="T171" s="30" t="s">
        <v>283</v>
      </c>
      <c r="U171" s="23" t="s">
        <v>38</v>
      </c>
      <c r="V171" s="23" t="s">
        <v>175</v>
      </c>
      <c r="W171" s="23">
        <v>190</v>
      </c>
      <c r="X171" s="23">
        <v>221</v>
      </c>
      <c r="Y171" s="31" t="s">
        <v>332</v>
      </c>
      <c r="Z171" s="28" t="s">
        <v>327</v>
      </c>
      <c r="AB171" s="78"/>
    </row>
    <row r="172" spans="2:28" ht="30" customHeight="1" x14ac:dyDescent="0.2">
      <c r="B172" s="29">
        <v>233</v>
      </c>
      <c r="C172" s="23" t="str">
        <f t="shared" ca="1" si="8"/>
        <v>APROBADA</v>
      </c>
      <c r="D172" s="52">
        <v>46515</v>
      </c>
      <c r="E172" s="69" t="str">
        <f t="shared" ca="1" si="7"/>
        <v>N/A</v>
      </c>
      <c r="F172" s="30" t="s">
        <v>189</v>
      </c>
      <c r="G172" s="23" t="s">
        <v>334</v>
      </c>
      <c r="H172" s="23" t="s">
        <v>29</v>
      </c>
      <c r="I172" s="23" t="s">
        <v>30</v>
      </c>
      <c r="J172" s="23" t="s">
        <v>31</v>
      </c>
      <c r="K172" s="37" t="s">
        <v>65</v>
      </c>
      <c r="L172" s="23" t="s">
        <v>33</v>
      </c>
      <c r="M172" s="23" t="s">
        <v>34</v>
      </c>
      <c r="N172" s="44">
        <v>60</v>
      </c>
      <c r="O172" s="50">
        <v>6</v>
      </c>
      <c r="P172" s="50">
        <v>0.75</v>
      </c>
      <c r="Q172" s="23" t="s">
        <v>35</v>
      </c>
      <c r="R172" s="30" t="s">
        <v>36</v>
      </c>
      <c r="S172" s="30" t="s">
        <v>37</v>
      </c>
      <c r="T172" s="30" t="s">
        <v>164</v>
      </c>
      <c r="U172" s="23" t="s">
        <v>38</v>
      </c>
      <c r="V172" s="23" t="s">
        <v>38</v>
      </c>
      <c r="W172" s="23">
        <v>193</v>
      </c>
      <c r="X172" s="23">
        <v>227</v>
      </c>
      <c r="Y172" s="31" t="s">
        <v>332</v>
      </c>
      <c r="Z172" s="28" t="s">
        <v>327</v>
      </c>
    </row>
    <row r="173" spans="2:28" ht="30" customHeight="1" x14ac:dyDescent="0.2">
      <c r="B173" s="29">
        <v>234</v>
      </c>
      <c r="C173" s="23" t="str">
        <f t="shared" ca="1" si="8"/>
        <v>APROBADA</v>
      </c>
      <c r="D173" s="52">
        <v>46521</v>
      </c>
      <c r="E173" s="69" t="str">
        <f t="shared" ca="1" si="7"/>
        <v>N/A</v>
      </c>
      <c r="F173" s="30" t="s">
        <v>238</v>
      </c>
      <c r="G173" s="23" t="s">
        <v>335</v>
      </c>
      <c r="H173" s="23" t="s">
        <v>29</v>
      </c>
      <c r="I173" s="23" t="s">
        <v>58</v>
      </c>
      <c r="J173" s="23" t="s">
        <v>59</v>
      </c>
      <c r="K173" s="23" t="s">
        <v>32</v>
      </c>
      <c r="L173" s="23" t="s">
        <v>33</v>
      </c>
      <c r="M173" s="23" t="s">
        <v>73</v>
      </c>
      <c r="N173" s="44">
        <v>54</v>
      </c>
      <c r="O173" s="50">
        <v>1.5</v>
      </c>
      <c r="P173" s="50">
        <v>0.95</v>
      </c>
      <c r="Q173" s="23" t="s">
        <v>162</v>
      </c>
      <c r="R173" s="30" t="s">
        <v>158</v>
      </c>
      <c r="S173" s="30" t="s">
        <v>74</v>
      </c>
      <c r="T173" s="30" t="s">
        <v>240</v>
      </c>
      <c r="U173" s="23" t="s">
        <v>38</v>
      </c>
      <c r="V173" s="23" t="s">
        <v>38</v>
      </c>
      <c r="W173" s="23">
        <v>205</v>
      </c>
      <c r="X173" s="23">
        <v>240</v>
      </c>
      <c r="Y173" s="31" t="s">
        <v>332</v>
      </c>
      <c r="Z173" s="28" t="s">
        <v>327</v>
      </c>
    </row>
    <row r="174" spans="2:28" ht="30" customHeight="1" x14ac:dyDescent="0.2">
      <c r="B174" s="29">
        <v>235</v>
      </c>
      <c r="C174" s="23" t="str">
        <f t="shared" ca="1" si="8"/>
        <v>APROBADA</v>
      </c>
      <c r="D174" s="52">
        <v>46521</v>
      </c>
      <c r="E174" s="69" t="str">
        <f t="shared" ca="1" si="7"/>
        <v>N/A</v>
      </c>
      <c r="F174" s="30" t="s">
        <v>238</v>
      </c>
      <c r="G174" s="23" t="s">
        <v>336</v>
      </c>
      <c r="H174" s="23" t="s">
        <v>29</v>
      </c>
      <c r="I174" s="23" t="s">
        <v>42</v>
      </c>
      <c r="J174" s="23" t="s">
        <v>59</v>
      </c>
      <c r="K174" s="23" t="s">
        <v>32</v>
      </c>
      <c r="L174" s="23" t="s">
        <v>33</v>
      </c>
      <c r="M174" s="23" t="s">
        <v>45</v>
      </c>
      <c r="N174" s="44">
        <v>48</v>
      </c>
      <c r="O174" s="50">
        <v>1.5</v>
      </c>
      <c r="P174" s="50">
        <v>0.78</v>
      </c>
      <c r="Q174" s="23" t="s">
        <v>35</v>
      </c>
      <c r="R174" s="30" t="s">
        <v>158</v>
      </c>
      <c r="S174" s="30" t="s">
        <v>37</v>
      </c>
      <c r="T174" s="30" t="s">
        <v>240</v>
      </c>
      <c r="U174" s="23" t="s">
        <v>38</v>
      </c>
      <c r="V174" s="23" t="s">
        <v>38</v>
      </c>
      <c r="W174" s="23">
        <v>204</v>
      </c>
      <c r="X174" s="23">
        <v>239</v>
      </c>
      <c r="Y174" s="31" t="s">
        <v>332</v>
      </c>
      <c r="Z174" s="28" t="s">
        <v>327</v>
      </c>
    </row>
    <row r="175" spans="2:28" ht="30" customHeight="1" x14ac:dyDescent="0.2">
      <c r="B175" s="29">
        <v>236</v>
      </c>
      <c r="C175" s="23" t="str">
        <f t="shared" ca="1" si="8"/>
        <v>APROBADA</v>
      </c>
      <c r="D175" s="52">
        <v>46515</v>
      </c>
      <c r="E175" s="69" t="str">
        <f t="shared" ca="1" si="7"/>
        <v>N/A</v>
      </c>
      <c r="F175" s="30" t="s">
        <v>189</v>
      </c>
      <c r="G175" s="23" t="s">
        <v>337</v>
      </c>
      <c r="H175" s="23" t="s">
        <v>29</v>
      </c>
      <c r="I175" s="23" t="s">
        <v>77</v>
      </c>
      <c r="J175" s="23" t="s">
        <v>78</v>
      </c>
      <c r="K175" s="37" t="s">
        <v>65</v>
      </c>
      <c r="L175" s="23" t="s">
        <v>33</v>
      </c>
      <c r="M175" s="23" t="s">
        <v>93</v>
      </c>
      <c r="N175" s="44">
        <v>58</v>
      </c>
      <c r="O175" s="50">
        <v>2</v>
      </c>
      <c r="P175" s="50">
        <v>1.3</v>
      </c>
      <c r="Q175" s="23" t="s">
        <v>35</v>
      </c>
      <c r="R175" s="30" t="s">
        <v>36</v>
      </c>
      <c r="S175" s="30" t="s">
        <v>53</v>
      </c>
      <c r="T175" s="30" t="s">
        <v>164</v>
      </c>
      <c r="U175" s="23" t="s">
        <v>38</v>
      </c>
      <c r="V175" s="23" t="s">
        <v>38</v>
      </c>
      <c r="W175" s="23">
        <v>194</v>
      </c>
      <c r="X175" s="23">
        <v>228</v>
      </c>
      <c r="Y175" s="31" t="s">
        <v>332</v>
      </c>
      <c r="Z175" s="41" t="s">
        <v>56</v>
      </c>
    </row>
    <row r="176" spans="2:28" ht="30" customHeight="1" x14ac:dyDescent="0.2">
      <c r="B176" s="29">
        <v>237</v>
      </c>
      <c r="C176" s="23" t="str">
        <f t="shared" ca="1" si="8"/>
        <v>APROBADA</v>
      </c>
      <c r="D176" s="52">
        <v>46554</v>
      </c>
      <c r="E176" s="69" t="str">
        <f t="shared" ca="1" si="7"/>
        <v>N/A</v>
      </c>
      <c r="F176" s="30" t="s">
        <v>189</v>
      </c>
      <c r="G176" s="23" t="s">
        <v>338</v>
      </c>
      <c r="H176" s="23" t="s">
        <v>29</v>
      </c>
      <c r="I176" s="23" t="s">
        <v>58</v>
      </c>
      <c r="J176" s="23" t="s">
        <v>59</v>
      </c>
      <c r="K176" s="37" t="s">
        <v>65</v>
      </c>
      <c r="L176" s="23" t="s">
        <v>33</v>
      </c>
      <c r="M176" s="23" t="s">
        <v>69</v>
      </c>
      <c r="N176" s="44">
        <v>63</v>
      </c>
      <c r="O176" s="50">
        <v>2.25</v>
      </c>
      <c r="P176" s="50">
        <v>0.9</v>
      </c>
      <c r="Q176" s="23" t="s">
        <v>35</v>
      </c>
      <c r="R176" s="30" t="s">
        <v>36</v>
      </c>
      <c r="S176" s="30" t="s">
        <v>133</v>
      </c>
      <c r="T176" s="30" t="s">
        <v>164</v>
      </c>
      <c r="U176" s="23" t="s">
        <v>38</v>
      </c>
      <c r="V176" s="23" t="s">
        <v>38</v>
      </c>
      <c r="W176" s="23">
        <v>260</v>
      </c>
      <c r="X176" s="23">
        <v>300</v>
      </c>
      <c r="Y176" s="31" t="s">
        <v>340</v>
      </c>
      <c r="Z176" s="41" t="s">
        <v>56</v>
      </c>
    </row>
    <row r="177" spans="2:26" ht="30" customHeight="1" x14ac:dyDescent="0.2">
      <c r="B177" s="29">
        <v>238</v>
      </c>
      <c r="C177" s="23" t="str">
        <f t="shared" ca="1" si="8"/>
        <v>APROBADA</v>
      </c>
      <c r="D177" s="52">
        <v>46621</v>
      </c>
      <c r="E177" s="69" t="str">
        <f t="shared" ca="1" si="7"/>
        <v>N/A</v>
      </c>
      <c r="F177" s="30" t="s">
        <v>341</v>
      </c>
      <c r="G177" s="23" t="s">
        <v>342</v>
      </c>
      <c r="H177" s="23" t="s">
        <v>29</v>
      </c>
      <c r="I177" s="23" t="s">
        <v>30</v>
      </c>
      <c r="J177" s="23" t="s">
        <v>31</v>
      </c>
      <c r="K177" s="37" t="s">
        <v>65</v>
      </c>
      <c r="L177" s="23" t="s">
        <v>33</v>
      </c>
      <c r="M177" s="23" t="s">
        <v>34</v>
      </c>
      <c r="N177" s="44">
        <v>48</v>
      </c>
      <c r="O177" s="50">
        <v>4</v>
      </c>
      <c r="P177" s="50">
        <v>0.7</v>
      </c>
      <c r="Q177" s="23" t="s">
        <v>35</v>
      </c>
      <c r="R177" s="30" t="s">
        <v>36</v>
      </c>
      <c r="S177" s="30" t="s">
        <v>37</v>
      </c>
      <c r="T177" s="30" t="s">
        <v>343</v>
      </c>
      <c r="U177" s="23" t="s">
        <v>38</v>
      </c>
      <c r="V177" s="23" t="s">
        <v>38</v>
      </c>
      <c r="W177" s="23">
        <v>301</v>
      </c>
      <c r="X177" s="23">
        <v>348</v>
      </c>
      <c r="Y177" s="31" t="s">
        <v>344</v>
      </c>
      <c r="Z177" s="28" t="s">
        <v>327</v>
      </c>
    </row>
    <row r="178" spans="2:26" ht="30" customHeight="1" x14ac:dyDescent="0.2">
      <c r="B178" s="29">
        <v>239</v>
      </c>
      <c r="C178" s="23" t="str">
        <f t="shared" ca="1" si="8"/>
        <v>APROBADA</v>
      </c>
      <c r="D178" s="52">
        <v>46621</v>
      </c>
      <c r="E178" s="69" t="str">
        <f t="shared" ca="1" si="7"/>
        <v>N/A</v>
      </c>
      <c r="F178" s="30" t="s">
        <v>341</v>
      </c>
      <c r="G178" s="23" t="s">
        <v>345</v>
      </c>
      <c r="H178" s="23" t="s">
        <v>29</v>
      </c>
      <c r="I178" s="23" t="s">
        <v>42</v>
      </c>
      <c r="J178" s="23" t="s">
        <v>43</v>
      </c>
      <c r="K178" s="37" t="s">
        <v>44</v>
      </c>
      <c r="L178" s="23" t="s">
        <v>33</v>
      </c>
      <c r="M178" s="23" t="s">
        <v>69</v>
      </c>
      <c r="N178" s="44">
        <v>52</v>
      </c>
      <c r="O178" s="50">
        <v>2</v>
      </c>
      <c r="P178" s="50">
        <v>0.77</v>
      </c>
      <c r="Q178" s="23" t="s">
        <v>35</v>
      </c>
      <c r="R178" s="30" t="s">
        <v>36</v>
      </c>
      <c r="S178" s="30" t="s">
        <v>37</v>
      </c>
      <c r="T178" s="30" t="s">
        <v>343</v>
      </c>
      <c r="U178" s="23" t="s">
        <v>38</v>
      </c>
      <c r="V178" s="23" t="s">
        <v>38</v>
      </c>
      <c r="W178" s="23">
        <v>300</v>
      </c>
      <c r="X178" s="23">
        <v>347</v>
      </c>
      <c r="Y178" s="31" t="s">
        <v>344</v>
      </c>
      <c r="Z178" s="28" t="s">
        <v>327</v>
      </c>
    </row>
    <row r="179" spans="2:26" ht="30" customHeight="1" x14ac:dyDescent="0.2">
      <c r="B179" s="29">
        <v>240</v>
      </c>
      <c r="C179" s="23" t="str">
        <f t="shared" ca="1" si="8"/>
        <v>APROBADA</v>
      </c>
      <c r="D179" s="52">
        <v>46621</v>
      </c>
      <c r="E179" s="69" t="str">
        <f t="shared" ca="1" si="7"/>
        <v>N/A</v>
      </c>
      <c r="F179" s="30" t="s">
        <v>341</v>
      </c>
      <c r="G179" s="23" t="s">
        <v>346</v>
      </c>
      <c r="H179" s="23" t="s">
        <v>29</v>
      </c>
      <c r="I179" s="23" t="s">
        <v>58</v>
      </c>
      <c r="J179" s="23" t="s">
        <v>59</v>
      </c>
      <c r="K179" s="37" t="s">
        <v>44</v>
      </c>
      <c r="L179" s="23" t="s">
        <v>33</v>
      </c>
      <c r="M179" s="23" t="s">
        <v>103</v>
      </c>
      <c r="N179" s="44">
        <v>72</v>
      </c>
      <c r="O179" s="50">
        <v>1.5</v>
      </c>
      <c r="P179" s="50">
        <v>0.94</v>
      </c>
      <c r="Q179" s="23" t="s">
        <v>35</v>
      </c>
      <c r="R179" s="30" t="s">
        <v>36</v>
      </c>
      <c r="S179" s="30" t="s">
        <v>61</v>
      </c>
      <c r="T179" s="30" t="s">
        <v>392</v>
      </c>
      <c r="U179" s="23" t="s">
        <v>38</v>
      </c>
      <c r="V179" s="23" t="s">
        <v>38</v>
      </c>
      <c r="W179" s="23">
        <v>299</v>
      </c>
      <c r="X179" s="23">
        <v>346</v>
      </c>
      <c r="Y179" s="31" t="s">
        <v>344</v>
      </c>
      <c r="Z179" s="28" t="s">
        <v>327</v>
      </c>
    </row>
    <row r="180" spans="2:26" ht="30" customHeight="1" x14ac:dyDescent="0.2">
      <c r="B180" s="29">
        <v>241</v>
      </c>
      <c r="C180" s="23" t="str">
        <f t="shared" ca="1" si="8"/>
        <v>APROBADA</v>
      </c>
      <c r="D180" s="52">
        <v>46607</v>
      </c>
      <c r="E180" s="69" t="str">
        <f t="shared" ca="1" si="7"/>
        <v>N/A</v>
      </c>
      <c r="F180" s="30" t="s">
        <v>127</v>
      </c>
      <c r="G180" s="23" t="s">
        <v>347</v>
      </c>
      <c r="H180" s="23" t="s">
        <v>29</v>
      </c>
      <c r="I180" s="23" t="s">
        <v>58</v>
      </c>
      <c r="J180" s="23" t="s">
        <v>59</v>
      </c>
      <c r="K180" s="37" t="s">
        <v>32</v>
      </c>
      <c r="L180" s="23" t="s">
        <v>33</v>
      </c>
      <c r="M180" s="23" t="s">
        <v>60</v>
      </c>
      <c r="N180" s="44">
        <v>52</v>
      </c>
      <c r="O180" s="50">
        <v>1.33</v>
      </c>
      <c r="P180" s="50">
        <v>0.95</v>
      </c>
      <c r="Q180" s="23" t="s">
        <v>35</v>
      </c>
      <c r="R180" s="30" t="s">
        <v>36</v>
      </c>
      <c r="S180" s="30" t="s">
        <v>74</v>
      </c>
      <c r="T180" s="30" t="s">
        <v>127</v>
      </c>
      <c r="U180" s="23" t="s">
        <v>94</v>
      </c>
      <c r="V180" s="24" t="s">
        <v>254</v>
      </c>
      <c r="W180" s="23">
        <v>320</v>
      </c>
      <c r="X180" s="23">
        <v>371</v>
      </c>
      <c r="Y180" s="31" t="s">
        <v>348</v>
      </c>
      <c r="Z180" s="28" t="s">
        <v>327</v>
      </c>
    </row>
    <row r="181" spans="2:26" ht="30" customHeight="1" x14ac:dyDescent="0.2">
      <c r="B181" s="29">
        <v>242</v>
      </c>
      <c r="C181" s="23" t="str">
        <f t="shared" ca="1" si="8"/>
        <v>APROBADA</v>
      </c>
      <c r="D181" s="52">
        <v>46626</v>
      </c>
      <c r="E181" s="69" t="str">
        <f t="shared" ca="1" si="7"/>
        <v>N/A</v>
      </c>
      <c r="F181" s="30" t="s">
        <v>276</v>
      </c>
      <c r="G181" s="23" t="s">
        <v>349</v>
      </c>
      <c r="H181" s="23" t="s">
        <v>29</v>
      </c>
      <c r="I181" s="23" t="s">
        <v>58</v>
      </c>
      <c r="J181" s="23" t="s">
        <v>59</v>
      </c>
      <c r="K181" s="37" t="s">
        <v>172</v>
      </c>
      <c r="L181" s="23" t="s">
        <v>85</v>
      </c>
      <c r="M181" s="23" t="s">
        <v>73</v>
      </c>
      <c r="N181" s="44">
        <v>48</v>
      </c>
      <c r="O181" s="50">
        <v>2</v>
      </c>
      <c r="P181" s="50">
        <v>1</v>
      </c>
      <c r="Q181" s="23" t="s">
        <v>350</v>
      </c>
      <c r="R181" s="30" t="s">
        <v>36</v>
      </c>
      <c r="S181" s="30" t="s">
        <v>352</v>
      </c>
      <c r="T181" s="30" t="s">
        <v>184</v>
      </c>
      <c r="U181" s="23" t="s">
        <v>351</v>
      </c>
      <c r="V181" s="24" t="s">
        <v>94</v>
      </c>
      <c r="W181" s="23">
        <v>366</v>
      </c>
      <c r="X181" s="23">
        <v>421</v>
      </c>
      <c r="Y181" s="31" t="s">
        <v>348</v>
      </c>
      <c r="Z181" s="28" t="s">
        <v>327</v>
      </c>
    </row>
    <row r="182" spans="2:26" ht="30" customHeight="1" x14ac:dyDescent="0.2">
      <c r="B182" s="29">
        <v>243</v>
      </c>
      <c r="C182" s="23" t="str">
        <f t="shared" ca="1" si="8"/>
        <v>APROBADA</v>
      </c>
      <c r="D182" s="52">
        <v>46659</v>
      </c>
      <c r="E182" s="69" t="str">
        <f ca="1">+IF(($V$1-D182)/365&gt;0,($V$1-D182)/365,"N/A")</f>
        <v>N/A</v>
      </c>
      <c r="F182" s="30" t="s">
        <v>183</v>
      </c>
      <c r="G182" s="23" t="s">
        <v>354</v>
      </c>
      <c r="H182" s="23" t="s">
        <v>29</v>
      </c>
      <c r="I182" s="23" t="s">
        <v>30</v>
      </c>
      <c r="J182" s="23" t="s">
        <v>31</v>
      </c>
      <c r="K182" s="37" t="s">
        <v>44</v>
      </c>
      <c r="L182" s="23" t="s">
        <v>33</v>
      </c>
      <c r="M182" s="23" t="s">
        <v>34</v>
      </c>
      <c r="N182" s="44">
        <v>48</v>
      </c>
      <c r="O182" s="50">
        <v>4</v>
      </c>
      <c r="P182" s="50">
        <v>0.75</v>
      </c>
      <c r="Q182" s="23" t="s">
        <v>35</v>
      </c>
      <c r="R182" s="30" t="s">
        <v>36</v>
      </c>
      <c r="S182" s="30" t="s">
        <v>37</v>
      </c>
      <c r="T182" s="30" t="s">
        <v>283</v>
      </c>
      <c r="U182" s="23" t="s">
        <v>38</v>
      </c>
      <c r="V182" s="24" t="s">
        <v>175</v>
      </c>
      <c r="W182" s="23">
        <v>418</v>
      </c>
      <c r="X182" s="23">
        <v>476</v>
      </c>
      <c r="Y182" s="31" t="s">
        <v>353</v>
      </c>
      <c r="Z182" s="28" t="s">
        <v>327</v>
      </c>
    </row>
    <row r="183" spans="2:26" ht="30" customHeight="1" x14ac:dyDescent="0.2">
      <c r="B183" s="29">
        <v>244</v>
      </c>
      <c r="C183" s="23" t="str">
        <f t="shared" ca="1" si="8"/>
        <v>APROBADA</v>
      </c>
      <c r="D183" s="52">
        <v>46659</v>
      </c>
      <c r="E183" s="69" t="str">
        <f t="shared" ref="E183:E195" ca="1" si="9">+IF(($V$1-D183)/365&gt;0,($V$1-D183)/365,"N/A")</f>
        <v>N/A</v>
      </c>
      <c r="F183" s="30" t="s">
        <v>183</v>
      </c>
      <c r="G183" s="23" t="s">
        <v>355</v>
      </c>
      <c r="H183" s="23" t="s">
        <v>29</v>
      </c>
      <c r="I183" s="23" t="s">
        <v>42</v>
      </c>
      <c r="J183" s="23" t="s">
        <v>43</v>
      </c>
      <c r="K183" s="37" t="s">
        <v>44</v>
      </c>
      <c r="L183" s="23" t="s">
        <v>33</v>
      </c>
      <c r="M183" s="23" t="s">
        <v>93</v>
      </c>
      <c r="N183" s="44">
        <v>48</v>
      </c>
      <c r="O183" s="50">
        <v>4</v>
      </c>
      <c r="P183" s="50">
        <v>0.75</v>
      </c>
      <c r="Q183" s="23" t="s">
        <v>35</v>
      </c>
      <c r="R183" s="30" t="s">
        <v>36</v>
      </c>
      <c r="S183" s="30" t="s">
        <v>37</v>
      </c>
      <c r="T183" s="30" t="s">
        <v>283</v>
      </c>
      <c r="U183" s="23" t="s">
        <v>38</v>
      </c>
      <c r="V183" s="24" t="s">
        <v>175</v>
      </c>
      <c r="W183" s="23">
        <v>419</v>
      </c>
      <c r="X183" s="23">
        <v>477</v>
      </c>
      <c r="Y183" s="31" t="s">
        <v>353</v>
      </c>
      <c r="Z183" s="28" t="s">
        <v>327</v>
      </c>
    </row>
    <row r="184" spans="2:26" ht="30" customHeight="1" x14ac:dyDescent="0.2">
      <c r="B184" s="29">
        <v>245</v>
      </c>
      <c r="C184" s="23" t="str">
        <f t="shared" ca="1" si="8"/>
        <v>APROBADA</v>
      </c>
      <c r="D184" s="52">
        <v>46626</v>
      </c>
      <c r="E184" s="69" t="str">
        <f t="shared" ca="1" si="9"/>
        <v>N/A</v>
      </c>
      <c r="F184" s="30" t="s">
        <v>276</v>
      </c>
      <c r="G184" s="23" t="s">
        <v>349</v>
      </c>
      <c r="H184" s="23" t="s">
        <v>29</v>
      </c>
      <c r="I184" s="23" t="s">
        <v>77</v>
      </c>
      <c r="J184" s="23" t="s">
        <v>59</v>
      </c>
      <c r="K184" s="37" t="s">
        <v>32</v>
      </c>
      <c r="L184" s="23" t="s">
        <v>85</v>
      </c>
      <c r="M184" s="23" t="s">
        <v>103</v>
      </c>
      <c r="N184" s="44">
        <v>52</v>
      </c>
      <c r="O184" s="50">
        <v>1.33</v>
      </c>
      <c r="P184" s="50" t="s">
        <v>34</v>
      </c>
      <c r="Q184" s="23" t="s">
        <v>350</v>
      </c>
      <c r="R184" s="30" t="s">
        <v>36</v>
      </c>
      <c r="S184" s="30" t="s">
        <v>352</v>
      </c>
      <c r="T184" s="30" t="s">
        <v>184</v>
      </c>
      <c r="U184" s="23" t="s">
        <v>94</v>
      </c>
      <c r="V184" s="24" t="s">
        <v>94</v>
      </c>
      <c r="W184" s="23">
        <v>523</v>
      </c>
      <c r="X184" s="23">
        <v>585</v>
      </c>
      <c r="Y184" s="31" t="s">
        <v>360</v>
      </c>
      <c r="Z184" s="28" t="s">
        <v>327</v>
      </c>
    </row>
    <row r="185" spans="2:26" ht="30" customHeight="1" x14ac:dyDescent="0.2">
      <c r="B185" s="29">
        <v>246</v>
      </c>
      <c r="C185" s="23" t="str">
        <f t="shared" ca="1" si="8"/>
        <v>APROBADA</v>
      </c>
      <c r="D185" s="52">
        <v>46725</v>
      </c>
      <c r="E185" s="69" t="str">
        <f t="shared" ca="1" si="9"/>
        <v>N/A</v>
      </c>
      <c r="F185" s="30" t="s">
        <v>341</v>
      </c>
      <c r="G185" s="23" t="s">
        <v>361</v>
      </c>
      <c r="H185" s="23" t="s">
        <v>29</v>
      </c>
      <c r="I185" s="23" t="s">
        <v>58</v>
      </c>
      <c r="J185" s="23" t="s">
        <v>59</v>
      </c>
      <c r="K185" s="37" t="s">
        <v>65</v>
      </c>
      <c r="L185" s="23" t="s">
        <v>33</v>
      </c>
      <c r="M185" s="23" t="s">
        <v>69</v>
      </c>
      <c r="N185" s="44">
        <v>36</v>
      </c>
      <c r="O185" s="50">
        <v>2.25</v>
      </c>
      <c r="P185" s="50">
        <v>0.95</v>
      </c>
      <c r="Q185" s="23" t="s">
        <v>35</v>
      </c>
      <c r="R185" s="30" t="s">
        <v>36</v>
      </c>
      <c r="S185" s="30" t="s">
        <v>292</v>
      </c>
      <c r="T185" s="30" t="s">
        <v>392</v>
      </c>
      <c r="U185" s="23" t="s">
        <v>38</v>
      </c>
      <c r="V185" s="23" t="s">
        <v>38</v>
      </c>
      <c r="W185" s="23">
        <v>524</v>
      </c>
      <c r="X185" s="23">
        <v>587</v>
      </c>
      <c r="Y185" s="31" t="s">
        <v>360</v>
      </c>
      <c r="Z185" s="28" t="s">
        <v>327</v>
      </c>
    </row>
    <row r="186" spans="2:26" ht="30" customHeight="1" x14ac:dyDescent="0.2">
      <c r="B186" s="29">
        <v>247</v>
      </c>
      <c r="C186" s="23" t="str">
        <f t="shared" ca="1" si="8"/>
        <v>APROBADA</v>
      </c>
      <c r="D186" s="52">
        <v>47154</v>
      </c>
      <c r="E186" s="69" t="str">
        <f t="shared" ca="1" si="9"/>
        <v>N/A</v>
      </c>
      <c r="F186" s="30" t="s">
        <v>40</v>
      </c>
      <c r="G186" s="23" t="s">
        <v>362</v>
      </c>
      <c r="H186" s="23" t="s">
        <v>29</v>
      </c>
      <c r="I186" s="23" t="s">
        <v>77</v>
      </c>
      <c r="J186" s="23" t="s">
        <v>78</v>
      </c>
      <c r="K186" s="37" t="s">
        <v>51</v>
      </c>
      <c r="L186" s="23" t="s">
        <v>33</v>
      </c>
      <c r="M186" s="23" t="s">
        <v>52</v>
      </c>
      <c r="N186" s="44">
        <v>85.332999999999998</v>
      </c>
      <c r="O186" s="50">
        <v>2.133</v>
      </c>
      <c r="P186" s="50">
        <v>1.1539999999999999</v>
      </c>
      <c r="Q186" s="23" t="s">
        <v>35</v>
      </c>
      <c r="R186" s="30" t="s">
        <v>36</v>
      </c>
      <c r="S186" s="30" t="s">
        <v>53</v>
      </c>
      <c r="T186" s="30" t="s">
        <v>46</v>
      </c>
      <c r="U186" s="23" t="s">
        <v>38</v>
      </c>
      <c r="V186" s="23" t="s">
        <v>47</v>
      </c>
      <c r="W186" s="38" t="s">
        <v>365</v>
      </c>
      <c r="X186" s="38" t="s">
        <v>366</v>
      </c>
      <c r="Y186" s="31" t="s">
        <v>363</v>
      </c>
      <c r="Z186" s="28" t="s">
        <v>364</v>
      </c>
    </row>
    <row r="187" spans="2:26" ht="30" customHeight="1" x14ac:dyDescent="0.2">
      <c r="B187" s="29">
        <v>248</v>
      </c>
      <c r="C187" s="23" t="str">
        <f t="shared" ca="1" si="8"/>
        <v>APROBADA</v>
      </c>
      <c r="D187" s="52">
        <v>47183</v>
      </c>
      <c r="E187" s="69" t="str">
        <f t="shared" ca="1" si="9"/>
        <v>N/A</v>
      </c>
      <c r="F187" s="30" t="s">
        <v>314</v>
      </c>
      <c r="G187" s="23" t="s">
        <v>378</v>
      </c>
      <c r="H187" s="23" t="s">
        <v>29</v>
      </c>
      <c r="I187" s="23" t="s">
        <v>58</v>
      </c>
      <c r="J187" s="23" t="s">
        <v>59</v>
      </c>
      <c r="K187" s="37" t="s">
        <v>44</v>
      </c>
      <c r="L187" s="23" t="s">
        <v>33</v>
      </c>
      <c r="M187" s="23" t="s">
        <v>60</v>
      </c>
      <c r="N187" s="44">
        <v>72</v>
      </c>
      <c r="O187" s="50">
        <v>2</v>
      </c>
      <c r="P187" s="50">
        <v>1.212</v>
      </c>
      <c r="Q187" s="23" t="s">
        <v>158</v>
      </c>
      <c r="R187" s="30" t="s">
        <v>36</v>
      </c>
      <c r="S187" s="30" t="s">
        <v>53</v>
      </c>
      <c r="T187" s="30" t="s">
        <v>319</v>
      </c>
      <c r="U187" s="23" t="s">
        <v>54</v>
      </c>
      <c r="V187" s="23" t="s">
        <v>55</v>
      </c>
      <c r="W187" s="38">
        <v>114</v>
      </c>
      <c r="X187" s="38">
        <v>124</v>
      </c>
      <c r="Y187" s="31" t="s">
        <v>379</v>
      </c>
      <c r="Z187" s="28" t="s">
        <v>364</v>
      </c>
    </row>
    <row r="188" spans="2:26" ht="30" customHeight="1" x14ac:dyDescent="0.2">
      <c r="B188" s="29">
        <v>249</v>
      </c>
      <c r="C188" s="23" t="str">
        <f t="shared" ca="1" si="8"/>
        <v>APROBADA</v>
      </c>
      <c r="D188" s="52">
        <v>47183</v>
      </c>
      <c r="E188" s="69" t="str">
        <f t="shared" ca="1" si="9"/>
        <v>N/A</v>
      </c>
      <c r="F188" s="30" t="s">
        <v>314</v>
      </c>
      <c r="G188" s="23" t="s">
        <v>380</v>
      </c>
      <c r="H188" s="23" t="s">
        <v>29</v>
      </c>
      <c r="I188" s="23" t="s">
        <v>30</v>
      </c>
      <c r="J188" s="23" t="s">
        <v>31</v>
      </c>
      <c r="K188" s="37" t="s">
        <v>44</v>
      </c>
      <c r="L188" s="23" t="s">
        <v>33</v>
      </c>
      <c r="M188" s="23" t="s">
        <v>34</v>
      </c>
      <c r="N188" s="44">
        <v>32</v>
      </c>
      <c r="O188" s="50">
        <v>4</v>
      </c>
      <c r="P188" s="50">
        <v>0.7</v>
      </c>
      <c r="Q188" s="23" t="s">
        <v>35</v>
      </c>
      <c r="R188" s="30" t="s">
        <v>36</v>
      </c>
      <c r="S188" s="30" t="s">
        <v>37</v>
      </c>
      <c r="T188" s="30" t="s">
        <v>319</v>
      </c>
      <c r="U188" s="23" t="s">
        <v>94</v>
      </c>
      <c r="V188" s="23" t="s">
        <v>55</v>
      </c>
      <c r="W188" s="38">
        <v>116</v>
      </c>
      <c r="X188" s="38">
        <v>126</v>
      </c>
      <c r="Y188" s="31" t="s">
        <v>379</v>
      </c>
      <c r="Z188" s="28" t="s">
        <v>327</v>
      </c>
    </row>
    <row r="189" spans="2:26" ht="30" customHeight="1" x14ac:dyDescent="0.2">
      <c r="B189" s="29">
        <v>250</v>
      </c>
      <c r="C189" s="23" t="str">
        <f t="shared" ca="1" si="8"/>
        <v>APROBADA</v>
      </c>
      <c r="D189" s="52">
        <v>46822</v>
      </c>
      <c r="E189" s="69" t="str">
        <f t="shared" ca="1" si="9"/>
        <v>N/A</v>
      </c>
      <c r="F189" s="30" t="s">
        <v>108</v>
      </c>
      <c r="G189" s="23" t="s">
        <v>381</v>
      </c>
      <c r="H189" s="23" t="s">
        <v>29</v>
      </c>
      <c r="I189" s="23" t="s">
        <v>77</v>
      </c>
      <c r="J189" s="23" t="s">
        <v>78</v>
      </c>
      <c r="K189" s="37" t="s">
        <v>51</v>
      </c>
      <c r="L189" s="23" t="s">
        <v>33</v>
      </c>
      <c r="M189" s="23" t="s">
        <v>93</v>
      </c>
      <c r="N189" s="44">
        <v>60</v>
      </c>
      <c r="O189" s="50">
        <v>1.333</v>
      </c>
      <c r="P189" s="50">
        <v>1.4</v>
      </c>
      <c r="Q189" s="23" t="s">
        <v>35</v>
      </c>
      <c r="R189" s="30" t="s">
        <v>36</v>
      </c>
      <c r="S189" s="30" t="s">
        <v>53</v>
      </c>
      <c r="T189" s="30" t="s">
        <v>71</v>
      </c>
      <c r="U189" s="23" t="s">
        <v>38</v>
      </c>
      <c r="V189" s="23" t="s">
        <v>254</v>
      </c>
      <c r="W189" s="38">
        <v>125</v>
      </c>
      <c r="X189" s="38">
        <v>136</v>
      </c>
      <c r="Y189" s="31" t="s">
        <v>379</v>
      </c>
      <c r="Z189" s="28" t="s">
        <v>364</v>
      </c>
    </row>
    <row r="190" spans="2:26" ht="30" customHeight="1" x14ac:dyDescent="0.2">
      <c r="B190" s="29">
        <v>251</v>
      </c>
      <c r="C190" s="23" t="str">
        <f t="shared" ca="1" si="8"/>
        <v>APROBADA</v>
      </c>
      <c r="D190" s="52">
        <v>46823</v>
      </c>
      <c r="E190" s="69" t="str">
        <f t="shared" ca="1" si="9"/>
        <v>N/A</v>
      </c>
      <c r="F190" s="30" t="s">
        <v>108</v>
      </c>
      <c r="G190" s="23" t="s">
        <v>382</v>
      </c>
      <c r="H190" s="23" t="s">
        <v>29</v>
      </c>
      <c r="I190" s="23" t="s">
        <v>58</v>
      </c>
      <c r="J190" s="23" t="s">
        <v>59</v>
      </c>
      <c r="K190" s="37" t="s">
        <v>44</v>
      </c>
      <c r="L190" s="23" t="s">
        <v>33</v>
      </c>
      <c r="M190" s="23" t="s">
        <v>60</v>
      </c>
      <c r="N190" s="44">
        <v>64</v>
      </c>
      <c r="O190" s="50">
        <v>2</v>
      </c>
      <c r="P190" s="50">
        <v>1</v>
      </c>
      <c r="Q190" s="23" t="s">
        <v>158</v>
      </c>
      <c r="R190" s="30" t="s">
        <v>36</v>
      </c>
      <c r="S190" s="30" t="s">
        <v>74</v>
      </c>
      <c r="T190" s="30" t="s">
        <v>108</v>
      </c>
      <c r="U190" s="23" t="s">
        <v>38</v>
      </c>
      <c r="V190" s="23" t="s">
        <v>254</v>
      </c>
      <c r="W190" s="38">
        <v>132</v>
      </c>
      <c r="X190" s="38">
        <v>144</v>
      </c>
      <c r="Y190" s="31" t="s">
        <v>379</v>
      </c>
      <c r="Z190" s="28" t="s">
        <v>327</v>
      </c>
    </row>
    <row r="191" spans="2:26" ht="30" customHeight="1" x14ac:dyDescent="0.2">
      <c r="B191" s="29">
        <v>252</v>
      </c>
      <c r="C191" s="23" t="str">
        <f t="shared" ca="1" si="8"/>
        <v>APROBADA</v>
      </c>
      <c r="D191" s="52">
        <v>46832</v>
      </c>
      <c r="E191" s="69" t="str">
        <f t="shared" ca="1" si="9"/>
        <v>N/A</v>
      </c>
      <c r="F191" s="30" t="s">
        <v>108</v>
      </c>
      <c r="G191" s="23" t="s">
        <v>383</v>
      </c>
      <c r="H191" s="23" t="s">
        <v>29</v>
      </c>
      <c r="I191" s="23" t="s">
        <v>58</v>
      </c>
      <c r="J191" s="23" t="s">
        <v>59</v>
      </c>
      <c r="K191" s="37" t="s">
        <v>65</v>
      </c>
      <c r="L191" s="23" t="s">
        <v>33</v>
      </c>
      <c r="M191" s="23" t="s">
        <v>69</v>
      </c>
      <c r="N191" s="44">
        <v>64</v>
      </c>
      <c r="O191" s="50">
        <v>2</v>
      </c>
      <c r="P191" s="50">
        <v>1.02</v>
      </c>
      <c r="Q191" s="23" t="s">
        <v>158</v>
      </c>
      <c r="R191" s="30" t="s">
        <v>110</v>
      </c>
      <c r="S191" s="30" t="s">
        <v>74</v>
      </c>
      <c r="T191" s="30" t="s">
        <v>108</v>
      </c>
      <c r="U191" s="23" t="s">
        <v>38</v>
      </c>
      <c r="V191" s="23" t="s">
        <v>254</v>
      </c>
      <c r="W191" s="38">
        <v>145</v>
      </c>
      <c r="X191" s="38">
        <v>158</v>
      </c>
      <c r="Y191" s="31" t="s">
        <v>379</v>
      </c>
      <c r="Z191" s="28" t="s">
        <v>327</v>
      </c>
    </row>
    <row r="192" spans="2:26" ht="30" customHeight="1" x14ac:dyDescent="0.2">
      <c r="B192" s="29">
        <v>253</v>
      </c>
      <c r="C192" s="23" t="str">
        <f t="shared" ca="1" si="8"/>
        <v>APROBADA</v>
      </c>
      <c r="D192" s="52">
        <v>46844</v>
      </c>
      <c r="E192" s="69" t="str">
        <f t="shared" ca="1" si="9"/>
        <v>N/A</v>
      </c>
      <c r="F192" s="30" t="s">
        <v>189</v>
      </c>
      <c r="G192" s="23" t="s">
        <v>385</v>
      </c>
      <c r="H192" s="23" t="s">
        <v>29</v>
      </c>
      <c r="I192" s="23" t="s">
        <v>49</v>
      </c>
      <c r="J192" s="23" t="s">
        <v>50</v>
      </c>
      <c r="K192" s="37" t="s">
        <v>44</v>
      </c>
      <c r="L192" s="23" t="s">
        <v>33</v>
      </c>
      <c r="M192" s="23" t="s">
        <v>103</v>
      </c>
      <c r="N192" s="44">
        <v>58</v>
      </c>
      <c r="O192" s="50">
        <v>1</v>
      </c>
      <c r="P192" s="50">
        <v>1.3</v>
      </c>
      <c r="Q192" s="23" t="s">
        <v>35</v>
      </c>
      <c r="R192" s="30" t="s">
        <v>386</v>
      </c>
      <c r="S192" s="30" t="s">
        <v>53</v>
      </c>
      <c r="T192" s="30" t="s">
        <v>164</v>
      </c>
      <c r="U192" s="23" t="s">
        <v>38</v>
      </c>
      <c r="V192" s="23" t="s">
        <v>38</v>
      </c>
      <c r="W192" s="38">
        <v>164</v>
      </c>
      <c r="X192" s="38">
        <v>177</v>
      </c>
      <c r="Y192" s="31" t="s">
        <v>387</v>
      </c>
      <c r="Z192" s="28" t="s">
        <v>56</v>
      </c>
    </row>
    <row r="193" spans="2:29" ht="30" customHeight="1" x14ac:dyDescent="0.2">
      <c r="B193" s="29">
        <v>254</v>
      </c>
      <c r="C193" s="23" t="str">
        <f t="shared" ca="1" si="8"/>
        <v>APROBADA</v>
      </c>
      <c r="D193" s="52">
        <v>46922</v>
      </c>
      <c r="E193" s="69" t="str">
        <f t="shared" ca="1" si="9"/>
        <v>N/A</v>
      </c>
      <c r="F193" s="30" t="s">
        <v>341</v>
      </c>
      <c r="G193" s="23" t="s">
        <v>391</v>
      </c>
      <c r="H193" s="23" t="s">
        <v>29</v>
      </c>
      <c r="I193" s="23" t="s">
        <v>58</v>
      </c>
      <c r="J193" s="23" t="s">
        <v>59</v>
      </c>
      <c r="K193" s="37" t="s">
        <v>65</v>
      </c>
      <c r="L193" s="23" t="s">
        <v>33</v>
      </c>
      <c r="M193" s="23" t="s">
        <v>45</v>
      </c>
      <c r="N193" s="44">
        <v>72</v>
      </c>
      <c r="O193" s="50">
        <v>1.5</v>
      </c>
      <c r="P193" s="50">
        <v>0.85</v>
      </c>
      <c r="Q193" s="23" t="s">
        <v>35</v>
      </c>
      <c r="R193" s="30" t="s">
        <v>386</v>
      </c>
      <c r="S193" s="30" t="s">
        <v>37</v>
      </c>
      <c r="T193" s="30" t="s">
        <v>392</v>
      </c>
      <c r="U193" s="23" t="s">
        <v>38</v>
      </c>
      <c r="V193" s="23" t="s">
        <v>38</v>
      </c>
      <c r="W193" s="38">
        <v>305</v>
      </c>
      <c r="X193" s="38">
        <v>336</v>
      </c>
      <c r="Y193" s="31" t="s">
        <v>390</v>
      </c>
      <c r="Z193" s="28" t="s">
        <v>39</v>
      </c>
    </row>
    <row r="194" spans="2:29" ht="30" customHeight="1" x14ac:dyDescent="0.2">
      <c r="B194" s="29">
        <v>255</v>
      </c>
      <c r="C194" s="23" t="str">
        <f t="shared" ref="C194:C195" ca="1" si="10">+IF(D194&gt;$V$1,"APROBADA","VENCIDA")</f>
        <v>APROBADA</v>
      </c>
      <c r="D194" s="52">
        <v>46922</v>
      </c>
      <c r="E194" s="69" t="str">
        <f t="shared" ca="1" si="9"/>
        <v>N/A</v>
      </c>
      <c r="F194" s="30" t="s">
        <v>341</v>
      </c>
      <c r="G194" s="23" t="s">
        <v>393</v>
      </c>
      <c r="H194" s="23" t="s">
        <v>29</v>
      </c>
      <c r="I194" s="23" t="s">
        <v>77</v>
      </c>
      <c r="J194" s="23" t="s">
        <v>78</v>
      </c>
      <c r="K194" s="37" t="s">
        <v>44</v>
      </c>
      <c r="L194" s="23" t="s">
        <v>85</v>
      </c>
      <c r="M194" s="23" t="s">
        <v>103</v>
      </c>
      <c r="N194" s="44">
        <v>81</v>
      </c>
      <c r="O194" s="50">
        <v>1.5</v>
      </c>
      <c r="P194" s="50">
        <v>1.41</v>
      </c>
      <c r="Q194" s="23" t="s">
        <v>158</v>
      </c>
      <c r="R194" s="30" t="s">
        <v>386</v>
      </c>
      <c r="S194" s="30" t="s">
        <v>53</v>
      </c>
      <c r="T194" s="30" t="s">
        <v>392</v>
      </c>
      <c r="U194" s="23" t="s">
        <v>94</v>
      </c>
      <c r="V194" s="23" t="s">
        <v>94</v>
      </c>
      <c r="W194" s="38">
        <v>306</v>
      </c>
      <c r="X194" s="38">
        <v>337</v>
      </c>
      <c r="Y194" s="31" t="s">
        <v>390</v>
      </c>
      <c r="Z194" s="28" t="s">
        <v>56</v>
      </c>
    </row>
    <row r="195" spans="2:29" ht="30" customHeight="1" x14ac:dyDescent="0.2">
      <c r="B195" s="29">
        <v>256</v>
      </c>
      <c r="C195" s="23" t="str">
        <f t="shared" ca="1" si="10"/>
        <v>APROBADA</v>
      </c>
      <c r="D195" s="52">
        <v>46922</v>
      </c>
      <c r="E195" s="69" t="str">
        <f t="shared" ca="1" si="9"/>
        <v>N/A</v>
      </c>
      <c r="F195" s="30" t="s">
        <v>341</v>
      </c>
      <c r="G195" s="23" t="s">
        <v>394</v>
      </c>
      <c r="H195" s="23" t="s">
        <v>29</v>
      </c>
      <c r="I195" s="23" t="s">
        <v>77</v>
      </c>
      <c r="J195" s="23" t="s">
        <v>78</v>
      </c>
      <c r="K195" s="37" t="s">
        <v>65</v>
      </c>
      <c r="L195" s="23" t="s">
        <v>85</v>
      </c>
      <c r="M195" s="23" t="s">
        <v>395</v>
      </c>
      <c r="N195" s="44">
        <v>72</v>
      </c>
      <c r="O195" s="50">
        <v>1.5</v>
      </c>
      <c r="P195" s="50">
        <v>1.46</v>
      </c>
      <c r="Q195" s="23" t="s">
        <v>35</v>
      </c>
      <c r="R195" s="30" t="s">
        <v>386</v>
      </c>
      <c r="S195" s="30" t="s">
        <v>53</v>
      </c>
      <c r="T195" s="30" t="s">
        <v>392</v>
      </c>
      <c r="U195" s="23" t="s">
        <v>34</v>
      </c>
      <c r="V195" s="23" t="s">
        <v>263</v>
      </c>
      <c r="W195" s="38">
        <v>307</v>
      </c>
      <c r="X195" s="38">
        <v>338</v>
      </c>
      <c r="Y195" s="31" t="s">
        <v>390</v>
      </c>
      <c r="Z195" s="28" t="s">
        <v>56</v>
      </c>
    </row>
    <row r="196" spans="2:29" ht="30" customHeight="1" x14ac:dyDescent="0.2">
      <c r="B196" s="29"/>
      <c r="C196" s="23"/>
      <c r="D196" s="29"/>
      <c r="E196" s="69"/>
      <c r="F196" s="30"/>
      <c r="G196" s="23"/>
      <c r="H196" s="23"/>
      <c r="I196" s="23"/>
      <c r="J196" s="23"/>
      <c r="K196" s="37"/>
      <c r="L196" s="23"/>
      <c r="M196" s="23"/>
      <c r="N196" s="44"/>
      <c r="O196" s="50"/>
      <c r="P196" s="50"/>
      <c r="Q196" s="23"/>
      <c r="R196" s="30"/>
      <c r="S196" s="30"/>
      <c r="T196" s="30"/>
      <c r="U196" s="23"/>
      <c r="V196" s="23"/>
      <c r="W196" s="38"/>
      <c r="X196" s="38"/>
      <c r="Y196" s="31"/>
      <c r="Z196" s="28"/>
    </row>
    <row r="197" spans="2:29" ht="30" customHeight="1" x14ac:dyDescent="0.2">
      <c r="B197" s="29" t="s">
        <v>311</v>
      </c>
      <c r="C197" s="75">
        <f ca="1">+COUNTIF(C7:C196,"APROBADA")</f>
        <v>160</v>
      </c>
      <c r="D197" s="29"/>
      <c r="E197" s="69"/>
      <c r="F197" s="30"/>
      <c r="G197" s="23"/>
      <c r="H197" s="23"/>
      <c r="I197" s="23"/>
      <c r="J197" s="23"/>
      <c r="K197" s="37"/>
      <c r="L197" s="23"/>
      <c r="M197" s="23"/>
      <c r="N197" s="44"/>
      <c r="O197" s="50"/>
      <c r="P197" s="50"/>
      <c r="Q197" s="23"/>
      <c r="R197" s="30"/>
      <c r="S197" s="30"/>
      <c r="T197" s="30"/>
      <c r="U197" s="23"/>
      <c r="V197" s="24"/>
      <c r="W197" s="23"/>
      <c r="X197" s="23"/>
      <c r="Y197" s="23"/>
      <c r="Z197" s="31"/>
    </row>
    <row r="198" spans="2:29" ht="30" customHeight="1" x14ac:dyDescent="0.2">
      <c r="B198" s="29" t="s">
        <v>312</v>
      </c>
      <c r="C198" s="76">
        <f ca="1">+COUNTIF(C7:C196,"VENCIDA")</f>
        <v>29</v>
      </c>
      <c r="D198" s="29"/>
      <c r="E198" s="69"/>
      <c r="F198" s="30"/>
      <c r="G198" s="23"/>
      <c r="H198" s="23"/>
      <c r="I198" s="23"/>
      <c r="J198" s="23"/>
      <c r="K198" s="37"/>
      <c r="L198" s="23"/>
      <c r="M198" s="23"/>
      <c r="N198" s="44"/>
      <c r="O198" s="50"/>
      <c r="P198" s="50"/>
      <c r="Q198" s="23"/>
      <c r="R198" s="30"/>
      <c r="S198" s="30"/>
      <c r="T198" s="30"/>
      <c r="U198" s="23"/>
      <c r="V198" s="24"/>
      <c r="W198" s="23"/>
      <c r="X198" s="23"/>
      <c r="Y198" s="23"/>
      <c r="Z198" s="31"/>
    </row>
    <row r="199" spans="2:29" ht="30" customHeight="1" x14ac:dyDescent="0.2">
      <c r="B199" s="29" t="s">
        <v>320</v>
      </c>
      <c r="C199" s="29">
        <f ca="1">+C198+C197</f>
        <v>189</v>
      </c>
      <c r="D199" s="29"/>
      <c r="E199" s="69"/>
      <c r="F199" s="30"/>
      <c r="G199" s="23"/>
      <c r="H199" s="23"/>
      <c r="I199" s="23"/>
      <c r="J199" s="23"/>
      <c r="K199" s="37"/>
      <c r="L199" s="23"/>
      <c r="M199" s="23"/>
      <c r="N199" s="44"/>
      <c r="O199" s="50"/>
      <c r="P199" s="50"/>
      <c r="Q199" s="23"/>
      <c r="R199" s="30"/>
      <c r="S199" s="30"/>
      <c r="T199" s="30"/>
      <c r="U199" s="23"/>
      <c r="V199" s="24"/>
      <c r="W199" s="23"/>
      <c r="X199" s="23"/>
      <c r="Y199" s="23"/>
      <c r="Z199" s="31"/>
    </row>
    <row r="200" spans="2:29" ht="30" customHeight="1" x14ac:dyDescent="0.2">
      <c r="B200" s="29"/>
      <c r="C200" s="29"/>
      <c r="D200" s="29"/>
      <c r="E200" s="69"/>
      <c r="F200" s="30"/>
      <c r="G200" s="23"/>
      <c r="H200" s="23"/>
      <c r="I200" s="23"/>
      <c r="J200" s="23"/>
      <c r="K200" s="37"/>
      <c r="L200" s="23"/>
      <c r="M200" s="23"/>
      <c r="N200" s="44"/>
      <c r="O200" s="50"/>
      <c r="P200" s="50"/>
      <c r="Q200" s="23"/>
      <c r="R200" s="30"/>
      <c r="S200" s="30"/>
      <c r="T200" s="30"/>
      <c r="U200" s="23"/>
      <c r="V200" s="24"/>
      <c r="W200" s="23"/>
      <c r="X200" s="23"/>
      <c r="Y200" s="23"/>
      <c r="Z200" s="31"/>
    </row>
    <row r="201" spans="2:29" ht="30" customHeight="1" x14ac:dyDescent="0.2">
      <c r="B201" s="29"/>
      <c r="C201" s="29"/>
      <c r="D201" s="29"/>
      <c r="E201" s="69"/>
      <c r="F201" s="30"/>
      <c r="G201" s="23"/>
      <c r="H201" s="23"/>
      <c r="I201" s="23"/>
      <c r="J201" s="23"/>
      <c r="K201" s="37"/>
      <c r="L201" s="23"/>
      <c r="M201" s="23"/>
      <c r="N201" s="44"/>
      <c r="O201" s="50"/>
      <c r="P201" s="50"/>
      <c r="Q201" s="23"/>
      <c r="R201" s="30"/>
      <c r="S201" s="30"/>
      <c r="T201" s="30"/>
      <c r="U201" s="23"/>
      <c r="V201" s="24"/>
      <c r="W201" s="23"/>
      <c r="X201" s="23"/>
      <c r="Y201" s="23"/>
      <c r="Z201" s="31"/>
    </row>
    <row r="202" spans="2:29" ht="30" customHeight="1" x14ac:dyDescent="0.2">
      <c r="B202" s="29"/>
      <c r="C202" s="29"/>
      <c r="D202" s="29"/>
      <c r="E202" s="69"/>
      <c r="F202" s="30"/>
      <c r="G202" s="23"/>
      <c r="H202" s="23"/>
      <c r="I202" s="23"/>
      <c r="J202" s="23"/>
      <c r="K202" s="37"/>
      <c r="L202" s="23"/>
      <c r="M202" s="23"/>
      <c r="N202" s="44"/>
      <c r="O202" s="50"/>
      <c r="P202" s="50"/>
      <c r="Q202" s="23"/>
      <c r="R202" s="30"/>
      <c r="S202" s="30"/>
      <c r="T202" s="30"/>
      <c r="U202" s="23"/>
      <c r="V202" s="24"/>
      <c r="W202" s="23"/>
      <c r="X202" s="23"/>
      <c r="Y202" s="23"/>
      <c r="Z202" s="31"/>
    </row>
    <row r="203" spans="2:29" ht="30" customHeight="1" x14ac:dyDescent="0.2">
      <c r="B203" s="29"/>
      <c r="C203" s="29"/>
      <c r="D203" s="29"/>
      <c r="E203" s="69"/>
      <c r="F203" s="30"/>
      <c r="G203" s="23"/>
      <c r="H203" s="23"/>
      <c r="I203" s="23"/>
      <c r="J203" s="23"/>
      <c r="K203" s="37"/>
      <c r="L203" s="23"/>
      <c r="M203" s="23"/>
      <c r="N203" s="44"/>
      <c r="O203" s="50"/>
      <c r="P203" s="50"/>
      <c r="Q203" s="23"/>
      <c r="R203" s="30"/>
      <c r="S203" s="30"/>
      <c r="T203" s="30"/>
      <c r="U203" s="23"/>
      <c r="V203" s="24"/>
      <c r="W203" s="23"/>
      <c r="X203" s="23"/>
      <c r="Y203" s="23"/>
      <c r="Z203" s="31"/>
    </row>
    <row r="204" spans="2:29" ht="30" customHeight="1" x14ac:dyDescent="0.2">
      <c r="B204" s="29"/>
      <c r="C204" s="29"/>
      <c r="D204" s="29"/>
      <c r="E204" s="69"/>
      <c r="F204" s="30"/>
      <c r="G204" s="23"/>
      <c r="H204" s="23"/>
      <c r="I204" s="23"/>
      <c r="J204" s="23"/>
      <c r="K204" s="37"/>
      <c r="L204" s="23"/>
      <c r="M204" s="23"/>
      <c r="N204" s="44"/>
      <c r="O204" s="50"/>
      <c r="P204" s="50"/>
      <c r="Q204" s="23"/>
      <c r="R204" s="30"/>
      <c r="S204" s="30"/>
      <c r="T204" s="30"/>
      <c r="U204" s="23"/>
      <c r="V204" s="24"/>
      <c r="W204" s="23"/>
      <c r="X204" s="23"/>
      <c r="Y204" s="23"/>
      <c r="Z204" s="31"/>
    </row>
    <row r="205" spans="2:29" ht="30" customHeight="1" x14ac:dyDescent="0.2">
      <c r="B205" s="29"/>
      <c r="C205" s="29"/>
      <c r="D205" s="29"/>
      <c r="E205" s="69"/>
      <c r="F205" s="30"/>
      <c r="G205" s="23"/>
      <c r="H205" s="23"/>
      <c r="I205" s="23"/>
      <c r="J205" s="23"/>
      <c r="K205" s="37"/>
      <c r="L205" s="23"/>
      <c r="M205" s="23"/>
      <c r="N205" s="44"/>
      <c r="O205" s="50"/>
      <c r="P205" s="50"/>
      <c r="Q205" s="23"/>
      <c r="R205" s="30"/>
      <c r="S205" s="30"/>
      <c r="T205" s="30"/>
      <c r="U205" s="23"/>
      <c r="V205" s="24"/>
      <c r="W205" s="23"/>
      <c r="X205" s="23"/>
      <c r="Y205" s="23"/>
      <c r="Z205" s="31"/>
    </row>
    <row r="206" spans="2:29" ht="30" customHeight="1" x14ac:dyDescent="0.2">
      <c r="B206" s="29"/>
      <c r="C206" s="29"/>
      <c r="D206" s="29"/>
      <c r="E206" s="69"/>
      <c r="F206" s="30"/>
      <c r="G206" s="23"/>
      <c r="H206" s="23"/>
      <c r="I206" s="23"/>
      <c r="J206" s="23"/>
      <c r="K206" s="23"/>
      <c r="L206" s="23"/>
      <c r="M206" s="23"/>
      <c r="N206" s="44"/>
      <c r="O206" s="50"/>
      <c r="P206" s="50"/>
      <c r="Q206" s="23"/>
      <c r="R206" s="30"/>
      <c r="S206" s="30"/>
      <c r="T206" s="30"/>
      <c r="U206" s="23"/>
      <c r="V206" s="24"/>
      <c r="W206" s="23"/>
      <c r="X206" s="23"/>
      <c r="Y206" s="23"/>
      <c r="Z206" s="31"/>
    </row>
    <row r="207" spans="2:29" ht="30" customHeight="1" x14ac:dyDescent="0.2">
      <c r="B207" s="29"/>
      <c r="C207" s="29"/>
      <c r="D207" s="29"/>
      <c r="E207" s="69"/>
      <c r="F207" s="30"/>
      <c r="G207" s="23"/>
      <c r="H207" s="23"/>
      <c r="I207" s="23"/>
      <c r="J207" s="23"/>
      <c r="K207" s="23"/>
      <c r="L207" s="23"/>
      <c r="M207" s="23"/>
      <c r="N207" s="44"/>
      <c r="O207" s="50"/>
      <c r="P207" s="50"/>
      <c r="Q207" s="23"/>
      <c r="R207" s="30"/>
      <c r="S207" s="30"/>
      <c r="T207" s="30"/>
      <c r="U207" s="23"/>
      <c r="V207" s="24"/>
      <c r="W207" s="23"/>
      <c r="X207" s="23"/>
      <c r="Y207" s="23"/>
      <c r="Z207" s="31"/>
    </row>
    <row r="208" spans="2:29" ht="30" customHeight="1" x14ac:dyDescent="0.2">
      <c r="B208" s="29"/>
      <c r="C208" s="29"/>
      <c r="D208" s="29"/>
      <c r="E208" s="69"/>
      <c r="F208" s="30"/>
      <c r="G208" s="23"/>
      <c r="H208" s="23"/>
      <c r="I208" s="23"/>
      <c r="J208" s="23"/>
      <c r="K208" s="23"/>
      <c r="L208" s="23"/>
      <c r="M208" s="23"/>
      <c r="N208" s="44"/>
      <c r="O208" s="50"/>
      <c r="P208" s="50"/>
      <c r="Q208" s="23"/>
      <c r="R208" s="30"/>
      <c r="S208" s="30"/>
      <c r="T208" s="30"/>
      <c r="U208" s="23"/>
      <c r="V208" s="24"/>
      <c r="W208" s="23"/>
      <c r="X208" s="23"/>
      <c r="Y208" s="23"/>
      <c r="Z208" s="31"/>
      <c r="AC208" s="28"/>
    </row>
    <row r="209" spans="2:26" ht="30" customHeight="1" x14ac:dyDescent="0.2">
      <c r="B209" s="29"/>
      <c r="C209" s="29"/>
      <c r="D209" s="29"/>
      <c r="E209" s="69"/>
      <c r="F209" s="30"/>
      <c r="G209" s="23"/>
      <c r="H209" s="23"/>
      <c r="I209" s="23"/>
      <c r="J209" s="23"/>
      <c r="K209" s="23"/>
      <c r="L209" s="23"/>
      <c r="M209" s="23"/>
      <c r="N209" s="44"/>
      <c r="O209" s="50"/>
      <c r="P209" s="50"/>
      <c r="Q209" s="23"/>
      <c r="R209" s="30"/>
      <c r="S209" s="30"/>
      <c r="T209" s="30"/>
      <c r="U209" s="23"/>
      <c r="V209" s="24"/>
      <c r="W209" s="23"/>
      <c r="X209" s="23"/>
      <c r="Y209" s="23"/>
      <c r="Z209" s="31"/>
    </row>
    <row r="210" spans="2:26" ht="30" customHeight="1" x14ac:dyDescent="0.2">
      <c r="B210" s="29"/>
      <c r="C210" s="29"/>
      <c r="D210" s="29"/>
      <c r="E210" s="69"/>
      <c r="F210" s="30"/>
      <c r="G210" s="23"/>
      <c r="H210" s="23"/>
      <c r="I210" s="23"/>
      <c r="J210" s="23"/>
      <c r="K210" s="23"/>
      <c r="L210" s="23"/>
      <c r="M210" s="23"/>
      <c r="N210" s="44"/>
      <c r="O210" s="50"/>
      <c r="P210" s="50"/>
      <c r="Q210" s="23"/>
      <c r="R210" s="30"/>
      <c r="S210" s="30"/>
      <c r="T210" s="30"/>
      <c r="U210" s="23"/>
      <c r="V210" s="24"/>
      <c r="W210" s="23"/>
      <c r="X210" s="23"/>
      <c r="Y210" s="23"/>
      <c r="Z210" s="31"/>
    </row>
    <row r="211" spans="2:26" ht="30" customHeight="1" x14ac:dyDescent="0.2">
      <c r="B211" s="29"/>
      <c r="C211" s="29"/>
      <c r="D211" s="29"/>
      <c r="E211" s="69"/>
      <c r="F211" s="30"/>
      <c r="G211" s="23"/>
      <c r="H211" s="23"/>
      <c r="I211" s="23"/>
      <c r="J211" s="23"/>
      <c r="K211" s="23"/>
      <c r="L211" s="23"/>
      <c r="M211" s="23"/>
      <c r="N211" s="44"/>
      <c r="O211" s="50"/>
      <c r="P211" s="50"/>
      <c r="Q211" s="23"/>
      <c r="R211" s="30"/>
      <c r="S211" s="30"/>
      <c r="T211" s="30"/>
      <c r="U211" s="23"/>
      <c r="V211" s="24"/>
      <c r="W211" s="23"/>
      <c r="X211" s="23"/>
      <c r="Y211" s="23"/>
      <c r="Z211" s="31"/>
    </row>
    <row r="212" spans="2:26" ht="30" customHeight="1" x14ac:dyDescent="0.2">
      <c r="B212" s="29"/>
      <c r="C212" s="29"/>
      <c r="D212" s="29"/>
      <c r="E212" s="69"/>
      <c r="F212" s="30"/>
      <c r="G212" s="23"/>
      <c r="H212" s="23"/>
      <c r="I212" s="23"/>
      <c r="J212" s="23"/>
      <c r="K212" s="23"/>
      <c r="L212" s="23"/>
      <c r="M212" s="23"/>
      <c r="N212" s="44"/>
      <c r="O212" s="50"/>
      <c r="P212" s="50"/>
      <c r="Q212" s="23"/>
      <c r="R212" s="30"/>
      <c r="S212" s="30"/>
      <c r="T212" s="30"/>
      <c r="U212" s="23"/>
      <c r="V212" s="24"/>
      <c r="W212" s="23"/>
      <c r="X212" s="23"/>
      <c r="Y212" s="23"/>
      <c r="Z212" s="31"/>
    </row>
    <row r="213" spans="2:26" ht="30" customHeight="1" x14ac:dyDescent="0.2">
      <c r="B213" s="29"/>
      <c r="C213" s="29"/>
      <c r="D213" s="29"/>
      <c r="E213" s="69"/>
      <c r="F213" s="30"/>
      <c r="G213" s="23"/>
      <c r="H213" s="23"/>
      <c r="I213" s="23"/>
      <c r="J213" s="23"/>
      <c r="K213" s="37"/>
      <c r="L213" s="23"/>
      <c r="M213" s="23"/>
      <c r="N213" s="44"/>
      <c r="O213" s="50"/>
      <c r="P213" s="50"/>
      <c r="Q213" s="23"/>
      <c r="R213" s="30"/>
      <c r="S213" s="30"/>
      <c r="T213" s="30"/>
      <c r="U213" s="23"/>
      <c r="V213" s="24"/>
      <c r="W213" s="23"/>
      <c r="X213" s="23"/>
      <c r="Y213" s="23"/>
      <c r="Z213" s="31"/>
    </row>
    <row r="214" spans="2:26" ht="30" customHeight="1" x14ac:dyDescent="0.2">
      <c r="B214" s="29"/>
      <c r="C214" s="29"/>
      <c r="D214" s="29"/>
      <c r="E214" s="69"/>
      <c r="F214" s="30"/>
      <c r="G214" s="23"/>
      <c r="H214" s="23"/>
      <c r="I214" s="23"/>
      <c r="J214" s="23"/>
      <c r="K214" s="37"/>
      <c r="L214" s="23"/>
      <c r="M214" s="23"/>
      <c r="N214" s="44"/>
      <c r="O214" s="50"/>
      <c r="P214" s="50"/>
      <c r="Q214" s="23"/>
      <c r="R214" s="30"/>
      <c r="S214" s="30"/>
      <c r="T214" s="30"/>
      <c r="U214" s="23"/>
      <c r="V214" s="24"/>
      <c r="W214" s="23"/>
      <c r="X214" s="23"/>
      <c r="Y214" s="23"/>
      <c r="Z214" s="31"/>
    </row>
    <row r="215" spans="2:26" ht="30" customHeight="1" x14ac:dyDescent="0.2">
      <c r="B215" s="29"/>
      <c r="C215" s="29"/>
      <c r="D215" s="29"/>
      <c r="E215" s="69"/>
      <c r="F215" s="30"/>
      <c r="G215" s="23"/>
      <c r="H215" s="23"/>
      <c r="I215" s="23"/>
      <c r="J215" s="23"/>
      <c r="K215" s="37"/>
      <c r="L215" s="23"/>
      <c r="M215" s="23"/>
      <c r="N215" s="44"/>
      <c r="O215" s="50"/>
      <c r="P215" s="50"/>
      <c r="Q215" s="23"/>
      <c r="R215" s="30"/>
      <c r="S215" s="30"/>
      <c r="T215" s="30"/>
      <c r="U215" s="23"/>
      <c r="V215" s="24"/>
      <c r="W215" s="23"/>
      <c r="X215" s="23"/>
      <c r="Y215" s="23"/>
      <c r="Z215" s="31"/>
    </row>
    <row r="216" spans="2:26" ht="30" customHeight="1" x14ac:dyDescent="0.2">
      <c r="B216" s="29"/>
      <c r="C216" s="29"/>
      <c r="D216" s="29"/>
      <c r="E216" s="69"/>
      <c r="F216" s="30"/>
      <c r="G216" s="23"/>
      <c r="H216" s="23"/>
      <c r="I216" s="23"/>
      <c r="J216" s="23"/>
      <c r="K216" s="37"/>
      <c r="L216" s="23"/>
      <c r="M216" s="23"/>
      <c r="N216" s="44"/>
      <c r="O216" s="50"/>
      <c r="P216" s="50"/>
      <c r="Q216" s="23"/>
      <c r="R216" s="30"/>
      <c r="S216" s="30"/>
      <c r="T216" s="30"/>
      <c r="U216" s="23"/>
      <c r="V216" s="24"/>
      <c r="W216" s="23"/>
      <c r="X216" s="23"/>
      <c r="Y216" s="23"/>
      <c r="Z216" s="31"/>
    </row>
    <row r="217" spans="2:26" ht="30" customHeight="1" x14ac:dyDescent="0.2">
      <c r="B217" s="29"/>
      <c r="C217" s="29"/>
      <c r="D217" s="29"/>
      <c r="E217" s="69"/>
      <c r="F217" s="30"/>
      <c r="G217" s="23"/>
      <c r="H217" s="23"/>
      <c r="I217" s="23"/>
      <c r="J217" s="23"/>
      <c r="K217" s="37"/>
      <c r="L217" s="23"/>
      <c r="M217" s="23"/>
      <c r="N217" s="44"/>
      <c r="O217" s="50"/>
      <c r="P217" s="50"/>
      <c r="Q217" s="23"/>
      <c r="R217" s="30"/>
      <c r="S217" s="30"/>
      <c r="T217" s="30"/>
      <c r="U217" s="23"/>
      <c r="V217" s="24"/>
      <c r="W217" s="23"/>
      <c r="X217" s="23"/>
      <c r="Y217" s="23"/>
      <c r="Z217" s="31"/>
    </row>
    <row r="218" spans="2:26" ht="30" customHeight="1" x14ac:dyDescent="0.2">
      <c r="B218" s="29"/>
      <c r="C218" s="29"/>
      <c r="D218" s="29"/>
      <c r="E218" s="69"/>
      <c r="F218" s="30"/>
      <c r="G218" s="23"/>
      <c r="H218" s="23"/>
      <c r="I218" s="23"/>
      <c r="J218" s="23"/>
      <c r="K218" s="37"/>
      <c r="L218" s="23"/>
      <c r="M218" s="23"/>
      <c r="N218" s="44"/>
      <c r="O218" s="50"/>
      <c r="P218" s="50"/>
      <c r="Q218" s="23"/>
      <c r="R218" s="30"/>
      <c r="S218" s="30"/>
      <c r="T218" s="30"/>
      <c r="U218" s="23"/>
      <c r="V218" s="24"/>
      <c r="W218" s="23"/>
      <c r="X218" s="23"/>
      <c r="Y218" s="23"/>
      <c r="Z218" s="31"/>
    </row>
    <row r="219" spans="2:26" ht="30" customHeight="1" x14ac:dyDescent="0.2">
      <c r="B219" s="29"/>
      <c r="C219" s="29"/>
      <c r="D219" s="29"/>
      <c r="E219" s="69"/>
      <c r="F219" s="30"/>
      <c r="G219" s="23"/>
      <c r="H219" s="23"/>
      <c r="I219" s="23"/>
      <c r="J219" s="23"/>
      <c r="K219" s="37"/>
      <c r="L219" s="23"/>
      <c r="M219" s="23"/>
      <c r="N219" s="44"/>
      <c r="O219" s="50"/>
      <c r="P219" s="50"/>
      <c r="Q219" s="23"/>
      <c r="R219" s="30"/>
      <c r="S219" s="30"/>
      <c r="T219" s="30"/>
      <c r="U219" s="23"/>
      <c r="V219" s="24"/>
      <c r="W219" s="23"/>
      <c r="X219" s="23"/>
      <c r="Y219" s="23"/>
      <c r="Z219" s="31"/>
    </row>
    <row r="220" spans="2:26" ht="30" customHeight="1" x14ac:dyDescent="0.2">
      <c r="B220" s="29"/>
      <c r="C220" s="29"/>
      <c r="D220" s="29"/>
      <c r="E220" s="69"/>
      <c r="F220" s="30"/>
      <c r="G220" s="23"/>
      <c r="H220" s="23"/>
      <c r="I220" s="23"/>
      <c r="J220" s="23"/>
      <c r="K220" s="37"/>
      <c r="L220" s="23"/>
      <c r="M220" s="23"/>
      <c r="N220" s="44"/>
      <c r="O220" s="50"/>
      <c r="P220" s="50"/>
      <c r="Q220" s="23"/>
      <c r="R220" s="30"/>
      <c r="S220" s="30"/>
      <c r="T220" s="30"/>
      <c r="U220" s="23"/>
      <c r="V220" s="24"/>
      <c r="W220" s="23"/>
      <c r="X220" s="23"/>
      <c r="Y220" s="23"/>
      <c r="Z220" s="31"/>
    </row>
    <row r="221" spans="2:26" ht="30" customHeight="1" x14ac:dyDescent="0.2">
      <c r="B221" s="29"/>
      <c r="C221" s="29"/>
      <c r="D221" s="29"/>
      <c r="E221" s="69"/>
      <c r="F221" s="30"/>
      <c r="G221" s="23"/>
      <c r="H221" s="23"/>
      <c r="I221" s="23"/>
      <c r="J221" s="23"/>
      <c r="K221" s="37"/>
      <c r="L221" s="23"/>
      <c r="M221" s="23"/>
      <c r="N221" s="44"/>
      <c r="O221" s="50"/>
      <c r="P221" s="50"/>
      <c r="Q221" s="23"/>
      <c r="R221" s="30"/>
      <c r="S221" s="30"/>
      <c r="T221" s="30"/>
      <c r="U221" s="23"/>
      <c r="V221" s="24"/>
      <c r="W221" s="23"/>
      <c r="X221" s="23"/>
      <c r="Y221" s="23"/>
      <c r="Z221" s="31"/>
    </row>
    <row r="222" spans="2:26" ht="30" customHeight="1" x14ac:dyDescent="0.2">
      <c r="B222" s="29"/>
      <c r="C222" s="29"/>
      <c r="D222" s="29"/>
      <c r="E222" s="69"/>
      <c r="F222" s="30"/>
      <c r="G222" s="23"/>
      <c r="H222" s="23"/>
      <c r="I222" s="23"/>
      <c r="J222" s="23"/>
      <c r="K222" s="37"/>
      <c r="L222" s="23"/>
      <c r="M222" s="23"/>
      <c r="N222" s="44"/>
      <c r="O222" s="50"/>
      <c r="P222" s="50"/>
      <c r="Q222" s="23"/>
      <c r="R222" s="30"/>
      <c r="S222" s="30"/>
      <c r="T222" s="30"/>
      <c r="U222" s="23"/>
      <c r="V222" s="24"/>
      <c r="W222" s="23"/>
      <c r="X222" s="23"/>
      <c r="Y222" s="23"/>
      <c r="Z222" s="31"/>
    </row>
    <row r="223" spans="2:26" ht="30" customHeight="1" x14ac:dyDescent="0.2">
      <c r="B223" s="29"/>
      <c r="C223" s="29"/>
      <c r="D223" s="29"/>
      <c r="E223" s="69"/>
      <c r="F223" s="30"/>
      <c r="G223" s="23"/>
      <c r="H223" s="23"/>
      <c r="I223" s="23"/>
      <c r="J223" s="23"/>
      <c r="K223" s="37"/>
      <c r="L223" s="23"/>
      <c r="M223" s="23"/>
      <c r="N223" s="44"/>
      <c r="O223" s="50"/>
      <c r="P223" s="50"/>
      <c r="Q223" s="23"/>
      <c r="R223" s="30"/>
      <c r="S223" s="30"/>
      <c r="T223" s="30"/>
      <c r="U223" s="23"/>
      <c r="V223" s="24"/>
      <c r="W223" s="23"/>
      <c r="X223" s="23"/>
      <c r="Y223" s="23"/>
      <c r="Z223" s="31"/>
    </row>
    <row r="224" spans="2:26" ht="30" customHeight="1" x14ac:dyDescent="0.2">
      <c r="B224" s="29"/>
      <c r="C224" s="29"/>
      <c r="D224" s="29"/>
      <c r="E224" s="69"/>
      <c r="F224" s="30"/>
      <c r="G224" s="23"/>
      <c r="H224" s="23"/>
      <c r="I224" s="23"/>
      <c r="J224" s="23"/>
      <c r="K224" s="37"/>
      <c r="L224" s="23"/>
      <c r="M224" s="23"/>
      <c r="N224" s="44"/>
      <c r="O224" s="50"/>
      <c r="P224" s="50"/>
      <c r="Q224" s="23"/>
      <c r="R224" s="30"/>
      <c r="S224" s="30"/>
      <c r="T224" s="30"/>
      <c r="U224" s="23"/>
      <c r="V224" s="24"/>
      <c r="W224" s="23"/>
      <c r="X224" s="23"/>
      <c r="Y224" s="23"/>
      <c r="Z224" s="31"/>
    </row>
    <row r="225" spans="2:26" ht="30" customHeight="1" x14ac:dyDescent="0.2">
      <c r="B225" s="29"/>
      <c r="C225" s="29"/>
      <c r="D225" s="29"/>
      <c r="E225" s="69"/>
      <c r="F225" s="30"/>
      <c r="G225" s="23"/>
      <c r="H225" s="23"/>
      <c r="I225" s="23"/>
      <c r="J225" s="23"/>
      <c r="K225" s="37"/>
      <c r="L225" s="23"/>
      <c r="M225" s="23"/>
      <c r="N225" s="44"/>
      <c r="O225" s="50"/>
      <c r="P225" s="50"/>
      <c r="Q225" s="23"/>
      <c r="R225" s="30"/>
      <c r="S225" s="30"/>
      <c r="T225" s="30"/>
      <c r="U225" s="23"/>
      <c r="V225" s="24"/>
      <c r="W225" s="23"/>
      <c r="X225" s="23"/>
      <c r="Y225" s="23"/>
      <c r="Z225" s="31"/>
    </row>
    <row r="226" spans="2:26" ht="30" customHeight="1" x14ac:dyDescent="0.2">
      <c r="B226" s="29"/>
      <c r="C226" s="29"/>
      <c r="D226" s="29"/>
      <c r="E226" s="69"/>
      <c r="F226" s="30"/>
      <c r="G226" s="23"/>
      <c r="H226" s="23"/>
      <c r="I226" s="23"/>
      <c r="J226" s="23"/>
      <c r="K226" s="37"/>
      <c r="L226" s="23"/>
      <c r="M226" s="23"/>
      <c r="N226" s="44"/>
      <c r="O226" s="50"/>
      <c r="P226" s="50"/>
      <c r="Q226" s="23"/>
      <c r="R226" s="30"/>
      <c r="S226" s="30"/>
      <c r="T226" s="30"/>
      <c r="U226" s="23"/>
      <c r="V226" s="24"/>
      <c r="W226" s="23"/>
      <c r="X226" s="23"/>
      <c r="Y226" s="23"/>
      <c r="Z226" s="31"/>
    </row>
    <row r="227" spans="2:26" ht="30" customHeight="1" x14ac:dyDescent="0.2">
      <c r="B227" s="29"/>
      <c r="C227" s="29"/>
      <c r="D227" s="29"/>
      <c r="E227" s="69"/>
      <c r="F227" s="30"/>
      <c r="G227" s="23"/>
      <c r="H227" s="23"/>
      <c r="I227" s="23"/>
      <c r="J227" s="23"/>
      <c r="K227" s="37"/>
      <c r="L227" s="23"/>
      <c r="M227" s="23"/>
      <c r="N227" s="44"/>
      <c r="O227" s="50"/>
      <c r="P227" s="50"/>
      <c r="Q227" s="23"/>
      <c r="R227" s="30"/>
      <c r="S227" s="30"/>
      <c r="T227" s="30"/>
      <c r="U227" s="23"/>
      <c r="V227" s="24"/>
      <c r="W227" s="23"/>
      <c r="X227" s="23"/>
      <c r="Y227" s="23"/>
      <c r="Z227" s="31"/>
    </row>
    <row r="228" spans="2:26" ht="30" customHeight="1" x14ac:dyDescent="0.2">
      <c r="B228" s="29"/>
      <c r="C228" s="29"/>
      <c r="D228" s="29"/>
      <c r="E228" s="69"/>
      <c r="F228" s="30"/>
      <c r="G228" s="23"/>
      <c r="H228" s="23"/>
      <c r="I228" s="23"/>
      <c r="J228" s="23"/>
      <c r="K228" s="37"/>
      <c r="L228" s="23"/>
      <c r="M228" s="23"/>
      <c r="N228" s="44"/>
      <c r="O228" s="50"/>
      <c r="P228" s="50"/>
      <c r="Q228" s="23"/>
      <c r="R228" s="30"/>
      <c r="S228" s="30"/>
      <c r="T228" s="30"/>
      <c r="U228" s="23"/>
      <c r="V228" s="24"/>
      <c r="W228" s="23"/>
      <c r="X228" s="23"/>
      <c r="Y228" s="23"/>
      <c r="Z228" s="31"/>
    </row>
    <row r="229" spans="2:26" ht="30" customHeight="1" x14ac:dyDescent="0.2">
      <c r="B229" s="29"/>
      <c r="C229" s="29"/>
      <c r="D229" s="29"/>
      <c r="E229" s="69"/>
      <c r="F229" s="30"/>
      <c r="G229" s="23"/>
      <c r="H229" s="23"/>
      <c r="I229" s="23"/>
      <c r="J229" s="23"/>
      <c r="K229" s="37"/>
      <c r="L229" s="23"/>
      <c r="M229" s="23"/>
      <c r="N229" s="44"/>
      <c r="O229" s="50"/>
      <c r="P229" s="50"/>
      <c r="Q229" s="23"/>
      <c r="R229" s="30"/>
      <c r="S229" s="30"/>
      <c r="T229" s="30"/>
      <c r="U229" s="23"/>
      <c r="V229" s="24"/>
      <c r="W229" s="23"/>
      <c r="X229" s="23"/>
      <c r="Y229" s="23"/>
      <c r="Z229" s="31"/>
    </row>
    <row r="230" spans="2:26" ht="30" customHeight="1" x14ac:dyDescent="0.2">
      <c r="B230" s="29"/>
      <c r="C230" s="29"/>
      <c r="D230" s="29"/>
      <c r="E230" s="69"/>
      <c r="F230" s="30"/>
      <c r="G230" s="23"/>
      <c r="H230" s="23"/>
      <c r="I230" s="23"/>
      <c r="J230" s="23"/>
      <c r="K230" s="37"/>
      <c r="L230" s="23"/>
      <c r="M230" s="23"/>
      <c r="N230" s="44"/>
      <c r="O230" s="50"/>
      <c r="P230" s="50"/>
      <c r="Q230" s="23"/>
      <c r="R230" s="30"/>
      <c r="S230" s="30"/>
      <c r="T230" s="30"/>
      <c r="U230" s="23"/>
      <c r="V230" s="24"/>
      <c r="W230" s="23"/>
      <c r="X230" s="23"/>
      <c r="Y230" s="23"/>
      <c r="Z230" s="31"/>
    </row>
    <row r="231" spans="2:26" ht="30" customHeight="1" x14ac:dyDescent="0.2">
      <c r="B231" s="29"/>
      <c r="C231" s="29"/>
      <c r="D231" s="29"/>
      <c r="E231" s="69"/>
      <c r="F231" s="30"/>
      <c r="G231" s="23"/>
      <c r="H231" s="23"/>
      <c r="I231" s="23"/>
      <c r="J231" s="23"/>
      <c r="K231" s="37"/>
      <c r="L231" s="23"/>
      <c r="M231" s="23"/>
      <c r="N231" s="44"/>
      <c r="O231" s="50"/>
      <c r="P231" s="50"/>
      <c r="Q231" s="23"/>
      <c r="R231" s="30"/>
      <c r="S231" s="30"/>
      <c r="T231" s="30"/>
      <c r="U231" s="23"/>
      <c r="V231" s="24"/>
      <c r="W231" s="23"/>
      <c r="X231" s="23"/>
      <c r="Y231" s="23"/>
      <c r="Z231" s="31"/>
    </row>
    <row r="232" spans="2:26" ht="30" customHeight="1" x14ac:dyDescent="0.2">
      <c r="B232" s="29"/>
      <c r="C232" s="29"/>
      <c r="D232" s="29"/>
      <c r="E232" s="69"/>
      <c r="F232" s="30"/>
      <c r="G232" s="23"/>
      <c r="H232" s="23"/>
      <c r="I232" s="23"/>
      <c r="J232" s="23"/>
      <c r="K232" s="37"/>
      <c r="L232" s="23"/>
      <c r="M232" s="23"/>
      <c r="N232" s="44"/>
      <c r="O232" s="50"/>
      <c r="P232" s="50"/>
      <c r="Q232" s="23"/>
      <c r="R232" s="30"/>
      <c r="S232" s="30"/>
      <c r="T232" s="30"/>
      <c r="U232" s="23"/>
      <c r="V232" s="24"/>
      <c r="W232" s="23"/>
      <c r="X232" s="23"/>
      <c r="Y232" s="23"/>
      <c r="Z232" s="31"/>
    </row>
    <row r="233" spans="2:26" ht="30" customHeight="1" x14ac:dyDescent="0.2">
      <c r="B233" s="29"/>
      <c r="C233" s="29"/>
      <c r="D233" s="29"/>
      <c r="E233" s="69"/>
      <c r="F233" s="30"/>
      <c r="G233" s="23"/>
      <c r="H233" s="23"/>
      <c r="I233" s="23"/>
      <c r="J233" s="23"/>
      <c r="K233" s="37"/>
      <c r="L233" s="23"/>
      <c r="M233" s="23"/>
      <c r="N233" s="44"/>
      <c r="O233" s="50"/>
      <c r="P233" s="50"/>
      <c r="Q233" s="23"/>
      <c r="R233" s="30"/>
      <c r="S233" s="30"/>
      <c r="T233" s="30"/>
      <c r="U233" s="23"/>
      <c r="V233" s="24"/>
      <c r="W233" s="23"/>
      <c r="X233" s="23"/>
      <c r="Y233" s="23"/>
      <c r="Z233" s="31"/>
    </row>
    <row r="234" spans="2:26" ht="30" customHeight="1" x14ac:dyDescent="0.2">
      <c r="B234" s="29"/>
      <c r="C234" s="29"/>
      <c r="D234" s="29"/>
      <c r="E234" s="69"/>
      <c r="F234" s="30"/>
      <c r="G234" s="23"/>
      <c r="H234" s="23"/>
      <c r="I234" s="23"/>
      <c r="J234" s="23"/>
      <c r="K234" s="37"/>
      <c r="L234" s="23"/>
      <c r="M234" s="23"/>
      <c r="N234" s="44"/>
      <c r="O234" s="50"/>
      <c r="P234" s="50"/>
      <c r="Q234" s="23"/>
      <c r="R234" s="30"/>
      <c r="S234" s="30"/>
      <c r="T234" s="30"/>
      <c r="U234" s="23"/>
      <c r="V234" s="24"/>
      <c r="W234" s="23"/>
      <c r="X234" s="23"/>
      <c r="Y234" s="23"/>
      <c r="Z234" s="31"/>
    </row>
    <row r="235" spans="2:26" ht="30" customHeight="1" x14ac:dyDescent="0.2">
      <c r="B235" s="29"/>
      <c r="C235" s="29"/>
      <c r="D235" s="29"/>
      <c r="E235" s="69"/>
      <c r="F235" s="30"/>
      <c r="G235" s="23"/>
      <c r="H235" s="23"/>
      <c r="I235" s="23"/>
      <c r="J235" s="23"/>
      <c r="K235" s="37"/>
      <c r="L235" s="23"/>
      <c r="M235" s="23"/>
      <c r="N235" s="44"/>
      <c r="O235" s="50"/>
      <c r="P235" s="50"/>
      <c r="Q235" s="23"/>
      <c r="R235" s="30"/>
      <c r="S235" s="30"/>
      <c r="T235" s="30"/>
      <c r="U235" s="23"/>
      <c r="V235" s="24"/>
      <c r="W235" s="23"/>
      <c r="X235" s="23"/>
      <c r="Y235" s="23"/>
      <c r="Z235" s="31"/>
    </row>
    <row r="236" spans="2:26" ht="30" customHeight="1" x14ac:dyDescent="0.2">
      <c r="B236" s="29"/>
      <c r="C236" s="29"/>
      <c r="D236" s="29"/>
      <c r="E236" s="69"/>
      <c r="F236" s="30"/>
      <c r="G236" s="23"/>
      <c r="H236" s="23"/>
      <c r="I236" s="23"/>
      <c r="J236" s="23"/>
      <c r="K236" s="37"/>
      <c r="L236" s="23"/>
      <c r="M236" s="23"/>
      <c r="N236" s="44"/>
      <c r="O236" s="50"/>
      <c r="P236" s="50"/>
      <c r="Q236" s="23"/>
      <c r="R236" s="30"/>
      <c r="S236" s="30"/>
      <c r="T236" s="30"/>
      <c r="U236" s="23"/>
      <c r="V236" s="24"/>
      <c r="W236" s="23"/>
      <c r="X236" s="23"/>
      <c r="Y236" s="23"/>
      <c r="Z236" s="31"/>
    </row>
    <row r="237" spans="2:26" ht="30" customHeight="1" x14ac:dyDescent="0.2">
      <c r="B237" s="29"/>
      <c r="C237" s="29"/>
      <c r="D237" s="29"/>
      <c r="E237" s="69"/>
      <c r="F237" s="30"/>
      <c r="G237" s="23"/>
      <c r="H237" s="23"/>
      <c r="I237" s="23"/>
      <c r="J237" s="23"/>
      <c r="K237" s="37"/>
      <c r="L237" s="23"/>
      <c r="M237" s="23"/>
      <c r="N237" s="44"/>
      <c r="O237" s="50"/>
      <c r="P237" s="50"/>
      <c r="Q237" s="23"/>
      <c r="R237" s="30"/>
      <c r="S237" s="30"/>
      <c r="T237" s="30"/>
      <c r="U237" s="23"/>
      <c r="V237" s="24"/>
      <c r="W237" s="23"/>
      <c r="X237" s="23"/>
      <c r="Y237" s="23"/>
      <c r="Z237" s="31"/>
    </row>
    <row r="238" spans="2:26" ht="30" customHeight="1" x14ac:dyDescent="0.2">
      <c r="B238" s="29"/>
      <c r="C238" s="29"/>
      <c r="D238" s="29"/>
      <c r="E238" s="69"/>
      <c r="F238" s="30"/>
      <c r="G238" s="23"/>
      <c r="H238" s="23"/>
      <c r="I238" s="23"/>
      <c r="J238" s="23"/>
      <c r="K238" s="37"/>
      <c r="L238" s="23"/>
      <c r="M238" s="23"/>
      <c r="N238" s="44"/>
      <c r="O238" s="50"/>
      <c r="P238" s="50"/>
      <c r="Q238" s="23"/>
      <c r="R238" s="30"/>
      <c r="S238" s="30"/>
      <c r="T238" s="30"/>
      <c r="U238" s="23"/>
      <c r="V238" s="24"/>
      <c r="W238" s="23"/>
      <c r="X238" s="23"/>
      <c r="Y238" s="23"/>
      <c r="Z238" s="31"/>
    </row>
    <row r="239" spans="2:26" ht="30" customHeight="1" x14ac:dyDescent="0.2">
      <c r="B239" s="29"/>
      <c r="C239" s="29"/>
      <c r="D239" s="29"/>
      <c r="E239" s="69"/>
      <c r="F239" s="30"/>
      <c r="G239" s="23"/>
      <c r="H239" s="23"/>
      <c r="I239" s="23"/>
      <c r="J239" s="23"/>
      <c r="K239" s="37"/>
      <c r="L239" s="23"/>
      <c r="M239" s="23"/>
      <c r="N239" s="44"/>
      <c r="O239" s="50"/>
      <c r="P239" s="50"/>
      <c r="Q239" s="23"/>
      <c r="R239" s="30"/>
      <c r="S239" s="30"/>
      <c r="T239" s="30"/>
      <c r="U239" s="23"/>
      <c r="V239" s="24"/>
      <c r="W239" s="23"/>
      <c r="X239" s="23"/>
      <c r="Y239" s="23"/>
      <c r="Z239" s="31"/>
    </row>
    <row r="240" spans="2:26" ht="30" customHeight="1" x14ac:dyDescent="0.2">
      <c r="B240" s="29"/>
      <c r="C240" s="29"/>
      <c r="D240" s="29"/>
      <c r="E240" s="69"/>
      <c r="F240" s="30"/>
      <c r="G240" s="23"/>
      <c r="H240" s="23"/>
      <c r="I240" s="23"/>
      <c r="J240" s="23"/>
      <c r="K240" s="37"/>
      <c r="L240" s="23"/>
      <c r="M240" s="23"/>
      <c r="N240" s="44"/>
      <c r="O240" s="50"/>
      <c r="P240" s="50"/>
      <c r="Q240" s="23"/>
      <c r="R240" s="30"/>
      <c r="S240" s="30"/>
      <c r="T240" s="30"/>
      <c r="U240" s="23"/>
      <c r="V240" s="24"/>
      <c r="W240" s="23"/>
      <c r="X240" s="23"/>
      <c r="Y240" s="23"/>
      <c r="Z240" s="31"/>
    </row>
    <row r="241" spans="2:26" ht="30" customHeight="1" x14ac:dyDescent="0.2">
      <c r="B241" s="29"/>
      <c r="C241" s="29"/>
      <c r="D241" s="29"/>
      <c r="E241" s="69"/>
      <c r="F241" s="30"/>
      <c r="G241" s="23"/>
      <c r="H241" s="23"/>
      <c r="I241" s="23"/>
      <c r="J241" s="23"/>
      <c r="K241" s="37"/>
      <c r="L241" s="23"/>
      <c r="M241" s="23"/>
      <c r="N241" s="44"/>
      <c r="O241" s="50"/>
      <c r="P241" s="50"/>
      <c r="Q241" s="23"/>
      <c r="R241" s="30"/>
      <c r="S241" s="30"/>
      <c r="T241" s="30"/>
      <c r="U241" s="23"/>
      <c r="V241" s="24"/>
      <c r="W241" s="23"/>
      <c r="X241" s="23"/>
      <c r="Y241" s="23"/>
      <c r="Z241" s="31"/>
    </row>
    <row r="242" spans="2:26" ht="30" customHeight="1" x14ac:dyDescent="0.2">
      <c r="B242" s="29"/>
      <c r="C242" s="29"/>
      <c r="D242" s="29"/>
      <c r="E242" s="69"/>
      <c r="F242" s="30"/>
      <c r="G242" s="23"/>
      <c r="H242" s="23"/>
      <c r="I242" s="23"/>
      <c r="J242" s="23"/>
      <c r="K242" s="37"/>
      <c r="L242" s="23"/>
      <c r="M242" s="23"/>
      <c r="N242" s="44"/>
      <c r="O242" s="50"/>
      <c r="P242" s="50"/>
      <c r="Q242" s="23"/>
      <c r="R242" s="30"/>
      <c r="S242" s="30"/>
      <c r="T242" s="30"/>
      <c r="U242" s="23"/>
      <c r="V242" s="24"/>
      <c r="W242" s="23"/>
      <c r="X242" s="23"/>
      <c r="Y242" s="23"/>
      <c r="Z242" s="31"/>
    </row>
    <row r="243" spans="2:26" ht="30" customHeight="1" x14ac:dyDescent="0.2">
      <c r="B243" s="29"/>
      <c r="C243" s="29"/>
      <c r="D243" s="29"/>
      <c r="E243" s="69"/>
      <c r="F243" s="30"/>
      <c r="G243" s="23"/>
      <c r="H243" s="23"/>
      <c r="I243" s="23"/>
      <c r="J243" s="23"/>
      <c r="K243" s="37"/>
      <c r="L243" s="23"/>
      <c r="M243" s="23"/>
      <c r="N243" s="44"/>
      <c r="O243" s="50"/>
      <c r="P243" s="50"/>
      <c r="Q243" s="23"/>
      <c r="R243" s="30"/>
      <c r="S243" s="30"/>
      <c r="T243" s="30"/>
      <c r="U243" s="23"/>
      <c r="V243" s="24"/>
      <c r="W243" s="23"/>
      <c r="X243" s="23"/>
      <c r="Y243" s="23"/>
      <c r="Z243" s="31"/>
    </row>
    <row r="244" spans="2:26" ht="30" customHeight="1" x14ac:dyDescent="0.2">
      <c r="B244" s="29"/>
      <c r="C244" s="29"/>
      <c r="D244" s="29"/>
      <c r="E244" s="69"/>
      <c r="F244" s="30"/>
      <c r="G244" s="23"/>
      <c r="H244" s="23"/>
      <c r="I244" s="23"/>
      <c r="J244" s="23"/>
      <c r="K244" s="37"/>
      <c r="L244" s="23"/>
      <c r="M244" s="23"/>
      <c r="N244" s="44"/>
      <c r="O244" s="50"/>
      <c r="P244" s="50"/>
      <c r="Q244" s="23"/>
      <c r="R244" s="30"/>
      <c r="S244" s="30"/>
      <c r="T244" s="30"/>
      <c r="U244" s="23"/>
      <c r="V244" s="24"/>
      <c r="W244" s="23"/>
      <c r="X244" s="23"/>
      <c r="Y244" s="23"/>
      <c r="Z244" s="31"/>
    </row>
    <row r="245" spans="2:26" ht="30" customHeight="1" x14ac:dyDescent="0.2">
      <c r="B245" s="29"/>
      <c r="C245" s="29"/>
      <c r="D245" s="29"/>
      <c r="E245" s="69"/>
      <c r="F245" s="30"/>
      <c r="G245" s="23"/>
      <c r="H245" s="23"/>
      <c r="I245" s="23"/>
      <c r="J245" s="23"/>
      <c r="K245" s="37"/>
      <c r="L245" s="23"/>
      <c r="M245" s="23"/>
      <c r="N245" s="44"/>
      <c r="O245" s="50"/>
      <c r="P245" s="50"/>
      <c r="Q245" s="23"/>
      <c r="R245" s="30"/>
      <c r="S245" s="30"/>
      <c r="T245" s="30"/>
      <c r="U245" s="23"/>
      <c r="V245" s="24"/>
      <c r="W245" s="23"/>
      <c r="X245" s="23"/>
      <c r="Y245" s="23"/>
      <c r="Z245" s="31"/>
    </row>
    <row r="246" spans="2:26" ht="30" customHeight="1" x14ac:dyDescent="0.2">
      <c r="B246" s="29"/>
      <c r="C246" s="29"/>
      <c r="D246" s="29"/>
      <c r="E246" s="69"/>
      <c r="F246" s="30"/>
      <c r="G246" s="23"/>
      <c r="H246" s="23"/>
      <c r="I246" s="23"/>
      <c r="J246" s="23"/>
      <c r="K246" s="37"/>
      <c r="L246" s="23"/>
      <c r="M246" s="23"/>
      <c r="N246" s="44"/>
      <c r="O246" s="50"/>
      <c r="P246" s="50"/>
      <c r="Q246" s="23"/>
      <c r="R246" s="30"/>
      <c r="S246" s="30"/>
      <c r="T246" s="30"/>
      <c r="U246" s="23"/>
      <c r="V246" s="24"/>
      <c r="W246" s="23"/>
      <c r="X246" s="23"/>
      <c r="Y246" s="23"/>
      <c r="Z246" s="31"/>
    </row>
    <row r="247" spans="2:26" ht="30" customHeight="1" x14ac:dyDescent="0.2">
      <c r="B247" s="29"/>
      <c r="C247" s="29"/>
      <c r="D247" s="29"/>
      <c r="E247" s="69"/>
      <c r="F247" s="30"/>
      <c r="G247" s="23"/>
      <c r="H247" s="23"/>
      <c r="I247" s="23"/>
      <c r="J247" s="23"/>
      <c r="K247" s="37"/>
      <c r="L247" s="23"/>
      <c r="M247" s="23"/>
      <c r="N247" s="44"/>
      <c r="O247" s="50"/>
      <c r="P247" s="50"/>
      <c r="Q247" s="23"/>
      <c r="R247" s="30"/>
      <c r="S247" s="30"/>
      <c r="T247" s="30"/>
      <c r="U247" s="23"/>
      <c r="V247" s="24"/>
      <c r="W247" s="23"/>
      <c r="X247" s="23"/>
      <c r="Y247" s="23"/>
      <c r="Z247" s="31"/>
    </row>
    <row r="248" spans="2:26" ht="30" customHeight="1" x14ac:dyDescent="0.2">
      <c r="B248" s="29"/>
      <c r="C248" s="29"/>
      <c r="D248" s="29"/>
      <c r="E248" s="69"/>
      <c r="F248" s="30"/>
      <c r="G248" s="23"/>
      <c r="H248" s="23"/>
      <c r="I248" s="23"/>
      <c r="J248" s="23"/>
      <c r="K248" s="37"/>
      <c r="L248" s="23"/>
      <c r="M248" s="23"/>
      <c r="N248" s="44"/>
      <c r="O248" s="50"/>
      <c r="P248" s="50"/>
      <c r="Q248" s="23"/>
      <c r="R248" s="30"/>
      <c r="S248" s="30"/>
      <c r="T248" s="30"/>
      <c r="U248" s="23"/>
      <c r="V248" s="24"/>
      <c r="W248" s="23"/>
      <c r="X248" s="23"/>
      <c r="Y248" s="23"/>
      <c r="Z248" s="31"/>
    </row>
    <row r="249" spans="2:26" ht="30" customHeight="1" x14ac:dyDescent="0.2">
      <c r="B249" s="29"/>
      <c r="C249" s="29"/>
      <c r="D249" s="29"/>
      <c r="E249" s="69"/>
      <c r="F249" s="30"/>
      <c r="G249" s="23"/>
      <c r="H249" s="23"/>
      <c r="I249" s="23"/>
      <c r="J249" s="23"/>
      <c r="K249" s="37"/>
      <c r="L249" s="23"/>
      <c r="M249" s="23"/>
      <c r="N249" s="44"/>
      <c r="O249" s="50"/>
      <c r="P249" s="50"/>
      <c r="Q249" s="23"/>
      <c r="R249" s="30"/>
      <c r="S249" s="30"/>
      <c r="T249" s="30"/>
      <c r="U249" s="23"/>
      <c r="V249" s="24"/>
      <c r="W249" s="23"/>
      <c r="X249" s="23"/>
      <c r="Y249" s="23"/>
      <c r="Z249" s="31"/>
    </row>
    <row r="250" spans="2:26" ht="30" customHeight="1" x14ac:dyDescent="0.2">
      <c r="B250" s="29"/>
      <c r="C250" s="29"/>
      <c r="D250" s="29"/>
      <c r="E250" s="69"/>
      <c r="F250" s="30"/>
      <c r="G250" s="23"/>
      <c r="H250" s="23"/>
      <c r="I250" s="23"/>
      <c r="J250" s="23"/>
      <c r="K250" s="37"/>
      <c r="L250" s="23"/>
      <c r="M250" s="23"/>
      <c r="N250" s="44"/>
      <c r="O250" s="50"/>
      <c r="P250" s="50"/>
      <c r="Q250" s="23"/>
      <c r="R250" s="30"/>
      <c r="S250" s="30"/>
      <c r="T250" s="30"/>
      <c r="U250" s="23"/>
      <c r="V250" s="24"/>
      <c r="W250" s="23"/>
      <c r="X250" s="23"/>
      <c r="Y250" s="23"/>
      <c r="Z250" s="31"/>
    </row>
    <row r="251" spans="2:26" ht="30" customHeight="1" x14ac:dyDescent="0.2">
      <c r="B251" s="29"/>
      <c r="C251" s="29"/>
      <c r="D251" s="29"/>
      <c r="E251" s="69"/>
      <c r="F251" s="30"/>
      <c r="G251" s="23"/>
      <c r="H251" s="23"/>
      <c r="I251" s="23"/>
      <c r="J251" s="23"/>
      <c r="K251" s="37"/>
      <c r="L251" s="23"/>
      <c r="M251" s="23"/>
      <c r="N251" s="44"/>
      <c r="O251" s="50"/>
      <c r="P251" s="50"/>
      <c r="Q251" s="23"/>
      <c r="R251" s="30"/>
      <c r="S251" s="30"/>
      <c r="T251" s="30"/>
      <c r="U251" s="23"/>
      <c r="V251" s="24"/>
      <c r="W251" s="23"/>
      <c r="X251" s="23"/>
      <c r="Y251" s="23"/>
      <c r="Z251" s="31"/>
    </row>
    <row r="252" spans="2:26" ht="30" customHeight="1" x14ac:dyDescent="0.2">
      <c r="Z252" s="31"/>
    </row>
    <row r="253" spans="2:26" ht="30" customHeight="1" x14ac:dyDescent="0.2">
      <c r="Z253" s="31"/>
    </row>
    <row r="254" spans="2:26" ht="30" customHeight="1" x14ac:dyDescent="0.2">
      <c r="Z254" s="31"/>
    </row>
    <row r="255" spans="2:26" ht="30" customHeight="1" x14ac:dyDescent="0.2">
      <c r="Z255" s="31"/>
    </row>
    <row r="256" spans="2:26" ht="30" customHeight="1" x14ac:dyDescent="0.2">
      <c r="Z256" s="31"/>
    </row>
    <row r="257" spans="26:26" ht="30" customHeight="1" x14ac:dyDescent="0.2">
      <c r="Z257" s="31"/>
    </row>
    <row r="258" spans="26:26" ht="30" customHeight="1" x14ac:dyDescent="0.2">
      <c r="Z258" s="31"/>
    </row>
    <row r="259" spans="26:26" ht="30" customHeight="1" x14ac:dyDescent="0.2">
      <c r="Z259" s="31"/>
    </row>
    <row r="260" spans="26:26" ht="30" customHeight="1" x14ac:dyDescent="0.2">
      <c r="Z260" s="31"/>
    </row>
    <row r="261" spans="26:26" ht="30" customHeight="1" x14ac:dyDescent="0.2">
      <c r="Z261" s="31"/>
    </row>
    <row r="262" spans="26:26" ht="30" customHeight="1" x14ac:dyDescent="0.2">
      <c r="Z262" s="31"/>
    </row>
    <row r="263" spans="26:26" ht="30" customHeight="1" x14ac:dyDescent="0.2">
      <c r="Z263" s="31"/>
    </row>
    <row r="264" spans="26:26" ht="30" customHeight="1" x14ac:dyDescent="0.2">
      <c r="Z264" s="31"/>
    </row>
    <row r="265" spans="26:26" ht="30" customHeight="1" x14ac:dyDescent="0.2">
      <c r="Z265" s="31"/>
    </row>
    <row r="266" spans="26:26" ht="30" customHeight="1" x14ac:dyDescent="0.2">
      <c r="Z266" s="31"/>
    </row>
    <row r="267" spans="26:26" ht="30" customHeight="1" x14ac:dyDescent="0.2">
      <c r="Z267" s="31"/>
    </row>
    <row r="268" spans="26:26" ht="30" customHeight="1" x14ac:dyDescent="0.2">
      <c r="Z268" s="31"/>
    </row>
    <row r="269" spans="26:26" ht="30" customHeight="1" x14ac:dyDescent="0.2">
      <c r="Z269" s="31"/>
    </row>
    <row r="270" spans="26:26" ht="30" customHeight="1" x14ac:dyDescent="0.2">
      <c r="Z270" s="31"/>
    </row>
    <row r="271" spans="26:26" ht="30" customHeight="1" x14ac:dyDescent="0.2">
      <c r="Z271" s="31"/>
    </row>
    <row r="272" spans="26:26" ht="30" customHeight="1" x14ac:dyDescent="0.2">
      <c r="Z272" s="31"/>
    </row>
    <row r="273" spans="26:26" ht="30" customHeight="1" x14ac:dyDescent="0.2">
      <c r="Z273" s="31"/>
    </row>
    <row r="274" spans="26:26" ht="30" customHeight="1" x14ac:dyDescent="0.2">
      <c r="Z274" s="31"/>
    </row>
    <row r="275" spans="26:26" ht="30" customHeight="1" x14ac:dyDescent="0.2">
      <c r="Z275" s="31"/>
    </row>
    <row r="276" spans="26:26" ht="30" customHeight="1" x14ac:dyDescent="0.2">
      <c r="Z276" s="31"/>
    </row>
    <row r="277" spans="26:26" ht="30" customHeight="1" x14ac:dyDescent="0.2">
      <c r="Z277" s="31"/>
    </row>
    <row r="278" spans="26:26" ht="30" customHeight="1" x14ac:dyDescent="0.2">
      <c r="Z278" s="31"/>
    </row>
    <row r="279" spans="26:26" ht="30" customHeight="1" x14ac:dyDescent="0.2">
      <c r="Z279" s="31"/>
    </row>
    <row r="280" spans="26:26" ht="30" customHeight="1" x14ac:dyDescent="0.2">
      <c r="Z280" s="31"/>
    </row>
    <row r="281" spans="26:26" ht="30" customHeight="1" x14ac:dyDescent="0.2">
      <c r="Z281" s="31"/>
    </row>
    <row r="282" spans="26:26" ht="30" customHeight="1" x14ac:dyDescent="0.2">
      <c r="Z282" s="31"/>
    </row>
    <row r="283" spans="26:26" ht="30" customHeight="1" x14ac:dyDescent="0.2">
      <c r="Z283" s="31"/>
    </row>
    <row r="284" spans="26:26" ht="30" customHeight="1" x14ac:dyDescent="0.2">
      <c r="Z284" s="31"/>
    </row>
    <row r="285" spans="26:26" ht="30" customHeight="1" x14ac:dyDescent="0.2">
      <c r="Z285" s="31"/>
    </row>
    <row r="286" spans="26:26" ht="30" customHeight="1" x14ac:dyDescent="0.2">
      <c r="Z286" s="31"/>
    </row>
    <row r="287" spans="26:26" ht="30" customHeight="1" x14ac:dyDescent="0.2">
      <c r="Z287" s="31"/>
    </row>
    <row r="288" spans="26:26" ht="30" customHeight="1" x14ac:dyDescent="0.2">
      <c r="Z288" s="31"/>
    </row>
    <row r="289" spans="26:26" ht="30" customHeight="1" x14ac:dyDescent="0.2">
      <c r="Z289" s="31"/>
    </row>
    <row r="290" spans="26:26" ht="30" customHeight="1" x14ac:dyDescent="0.2">
      <c r="Z290" s="31"/>
    </row>
    <row r="291" spans="26:26" ht="30" customHeight="1" x14ac:dyDescent="0.2">
      <c r="Z291" s="31"/>
    </row>
    <row r="292" spans="26:26" ht="30" customHeight="1" x14ac:dyDescent="0.2">
      <c r="Z292" s="31"/>
    </row>
    <row r="293" spans="26:26" ht="30" customHeight="1" x14ac:dyDescent="0.2">
      <c r="Z293" s="31"/>
    </row>
    <row r="294" spans="26:26" ht="30" customHeight="1" x14ac:dyDescent="0.2">
      <c r="Z294" s="31"/>
    </row>
    <row r="295" spans="26:26" ht="30" customHeight="1" x14ac:dyDescent="0.2">
      <c r="Z295" s="31"/>
    </row>
    <row r="296" spans="26:26" ht="30" customHeight="1" x14ac:dyDescent="0.2">
      <c r="Z296" s="31"/>
    </row>
    <row r="297" spans="26:26" ht="30" customHeight="1" x14ac:dyDescent="0.2">
      <c r="Z297" s="31"/>
    </row>
    <row r="298" spans="26:26" ht="30" customHeight="1" x14ac:dyDescent="0.2">
      <c r="Z298" s="31"/>
    </row>
    <row r="299" spans="26:26" ht="30" customHeight="1" x14ac:dyDescent="0.2">
      <c r="Z299" s="31"/>
    </row>
    <row r="300" spans="26:26" ht="30" customHeight="1" x14ac:dyDescent="0.2">
      <c r="Z300" s="31"/>
    </row>
    <row r="301" spans="26:26" ht="30" customHeight="1" x14ac:dyDescent="0.2">
      <c r="Z301" s="31"/>
    </row>
    <row r="302" spans="26:26" ht="30" customHeight="1" x14ac:dyDescent="0.2">
      <c r="Z302" s="31"/>
    </row>
    <row r="303" spans="26:26" ht="30" customHeight="1" x14ac:dyDescent="0.2">
      <c r="Z303" s="31"/>
    </row>
    <row r="304" spans="26:26" ht="30" customHeight="1" x14ac:dyDescent="0.2">
      <c r="Z304" s="31"/>
    </row>
    <row r="305" spans="26:26" ht="30" customHeight="1" x14ac:dyDescent="0.2">
      <c r="Z305" s="31"/>
    </row>
    <row r="306" spans="26:26" ht="30" customHeight="1" x14ac:dyDescent="0.2">
      <c r="Z306" s="31"/>
    </row>
    <row r="307" spans="26:26" ht="30" customHeight="1" x14ac:dyDescent="0.2">
      <c r="Z307" s="31"/>
    </row>
    <row r="308" spans="26:26" ht="30" customHeight="1" x14ac:dyDescent="0.2">
      <c r="Z308" s="31"/>
    </row>
    <row r="309" spans="26:26" ht="30" customHeight="1" x14ac:dyDescent="0.2">
      <c r="Z309" s="31"/>
    </row>
    <row r="310" spans="26:26" ht="30" customHeight="1" x14ac:dyDescent="0.2">
      <c r="Z310" s="31"/>
    </row>
    <row r="311" spans="26:26" ht="30" customHeight="1" x14ac:dyDescent="0.2">
      <c r="Z311" s="31"/>
    </row>
    <row r="312" spans="26:26" ht="30" customHeight="1" x14ac:dyDescent="0.2">
      <c r="Z312" s="31"/>
    </row>
    <row r="313" spans="26:26" ht="30" customHeight="1" x14ac:dyDescent="0.2">
      <c r="Z313" s="31"/>
    </row>
    <row r="314" spans="26:26" ht="30" customHeight="1" x14ac:dyDescent="0.2">
      <c r="Z314" s="31"/>
    </row>
    <row r="315" spans="26:26" ht="30" customHeight="1" x14ac:dyDescent="0.2">
      <c r="Z315" s="31"/>
    </row>
    <row r="316" spans="26:26" ht="30" customHeight="1" x14ac:dyDescent="0.2">
      <c r="Z316" s="31"/>
    </row>
    <row r="317" spans="26:26" ht="30" customHeight="1" x14ac:dyDescent="0.2">
      <c r="Z317" s="31"/>
    </row>
    <row r="318" spans="26:26" ht="30" customHeight="1" x14ac:dyDescent="0.2">
      <c r="Z318" s="31"/>
    </row>
    <row r="319" spans="26:26" ht="30" customHeight="1" x14ac:dyDescent="0.2">
      <c r="Z319" s="31"/>
    </row>
    <row r="320" spans="26:26" ht="30" customHeight="1" x14ac:dyDescent="0.2">
      <c r="Z320" s="31"/>
    </row>
    <row r="321" spans="26:26" ht="30" customHeight="1" x14ac:dyDescent="0.2">
      <c r="Z321" s="31"/>
    </row>
    <row r="322" spans="26:26" ht="30" customHeight="1" x14ac:dyDescent="0.2">
      <c r="Z322" s="31"/>
    </row>
    <row r="323" spans="26:26" ht="30" customHeight="1" x14ac:dyDescent="0.2">
      <c r="Z323" s="31"/>
    </row>
    <row r="324" spans="26:26" ht="30" customHeight="1" x14ac:dyDescent="0.2">
      <c r="Z324" s="31"/>
    </row>
    <row r="325" spans="26:26" ht="30" customHeight="1" x14ac:dyDescent="0.2">
      <c r="Z325" s="31"/>
    </row>
    <row r="326" spans="26:26" ht="30" customHeight="1" x14ac:dyDescent="0.2">
      <c r="Z326" s="31"/>
    </row>
    <row r="327" spans="26:26" ht="30" customHeight="1" x14ac:dyDescent="0.2">
      <c r="Z327" s="31"/>
    </row>
    <row r="328" spans="26:26" ht="30" customHeight="1" x14ac:dyDescent="0.2">
      <c r="Z328" s="31"/>
    </row>
    <row r="329" spans="26:26" ht="30" customHeight="1" x14ac:dyDescent="0.2">
      <c r="Z329" s="31"/>
    </row>
    <row r="330" spans="26:26" ht="30" customHeight="1" x14ac:dyDescent="0.2">
      <c r="Z330" s="31"/>
    </row>
    <row r="331" spans="26:26" ht="30" customHeight="1" x14ac:dyDescent="0.2">
      <c r="Z331" s="31"/>
    </row>
    <row r="332" spans="26:26" ht="30" customHeight="1" x14ac:dyDescent="0.2">
      <c r="Z332" s="31"/>
    </row>
    <row r="333" spans="26:26" ht="30" customHeight="1" x14ac:dyDescent="0.2">
      <c r="Z333" s="31"/>
    </row>
    <row r="334" spans="26:26" ht="30" customHeight="1" x14ac:dyDescent="0.2">
      <c r="Z334" s="31"/>
    </row>
    <row r="335" spans="26:26" ht="30" customHeight="1" x14ac:dyDescent="0.2">
      <c r="Z335" s="31"/>
    </row>
    <row r="336" spans="26:26" ht="30" customHeight="1" x14ac:dyDescent="0.2">
      <c r="Z336" s="31"/>
    </row>
    <row r="337" spans="26:26" ht="30" customHeight="1" x14ac:dyDescent="0.2">
      <c r="Z337" s="31"/>
    </row>
    <row r="338" spans="26:26" ht="30" customHeight="1" x14ac:dyDescent="0.2">
      <c r="Z338" s="31"/>
    </row>
    <row r="339" spans="26:26" ht="30" customHeight="1" x14ac:dyDescent="0.2">
      <c r="Z339" s="31"/>
    </row>
    <row r="340" spans="26:26" ht="30" customHeight="1" x14ac:dyDescent="0.2">
      <c r="Z340" s="31"/>
    </row>
    <row r="341" spans="26:26" ht="30" customHeight="1" x14ac:dyDescent="0.2">
      <c r="Z341" s="31"/>
    </row>
    <row r="342" spans="26:26" ht="30" customHeight="1" x14ac:dyDescent="0.2">
      <c r="Z342" s="31"/>
    </row>
    <row r="343" spans="26:26" ht="30" customHeight="1" x14ac:dyDescent="0.2">
      <c r="Z343" s="31"/>
    </row>
    <row r="344" spans="26:26" ht="30" customHeight="1" x14ac:dyDescent="0.2">
      <c r="Z344" s="31"/>
    </row>
    <row r="345" spans="26:26" ht="30" customHeight="1" x14ac:dyDescent="0.2">
      <c r="Z345" s="31"/>
    </row>
    <row r="346" spans="26:26" ht="30" customHeight="1" x14ac:dyDescent="0.2">
      <c r="Z346" s="31"/>
    </row>
    <row r="347" spans="26:26" ht="30" customHeight="1" x14ac:dyDescent="0.2">
      <c r="Z347" s="31"/>
    </row>
    <row r="348" spans="26:26" ht="30" customHeight="1" x14ac:dyDescent="0.2">
      <c r="Z348" s="31"/>
    </row>
    <row r="349" spans="26:26" ht="30" customHeight="1" x14ac:dyDescent="0.2">
      <c r="Z349" s="31"/>
    </row>
    <row r="350" spans="26:26" ht="30" customHeight="1" x14ac:dyDescent="0.2">
      <c r="Z350" s="31"/>
    </row>
    <row r="351" spans="26:26" ht="30" customHeight="1" x14ac:dyDescent="0.2">
      <c r="Z351" s="31"/>
    </row>
    <row r="352" spans="26:26" ht="30" customHeight="1" x14ac:dyDescent="0.2">
      <c r="Z352" s="31"/>
    </row>
    <row r="353" spans="26:26" ht="30" customHeight="1" x14ac:dyDescent="0.2">
      <c r="Z353" s="31"/>
    </row>
    <row r="354" spans="26:26" ht="30" customHeight="1" x14ac:dyDescent="0.2">
      <c r="Z354" s="31"/>
    </row>
    <row r="355" spans="26:26" ht="30" customHeight="1" x14ac:dyDescent="0.2">
      <c r="Z355" s="31"/>
    </row>
    <row r="356" spans="26:26" ht="30" customHeight="1" x14ac:dyDescent="0.2">
      <c r="Z356" s="31"/>
    </row>
    <row r="357" spans="26:26" ht="30" customHeight="1" x14ac:dyDescent="0.2">
      <c r="Z357" s="31"/>
    </row>
    <row r="358" spans="26:26" ht="30" customHeight="1" x14ac:dyDescent="0.2">
      <c r="Z358" s="31"/>
    </row>
    <row r="359" spans="26:26" ht="30" customHeight="1" x14ac:dyDescent="0.2">
      <c r="Z359" s="31"/>
    </row>
    <row r="360" spans="26:26" ht="30" customHeight="1" x14ac:dyDescent="0.2">
      <c r="Z360" s="31"/>
    </row>
    <row r="361" spans="26:26" ht="30" customHeight="1" x14ac:dyDescent="0.2">
      <c r="Z361" s="31"/>
    </row>
    <row r="362" spans="26:26" ht="30" customHeight="1" x14ac:dyDescent="0.2">
      <c r="Z362" s="31"/>
    </row>
    <row r="1048310" spans="28:28" ht="30" customHeight="1" x14ac:dyDescent="0.2">
      <c r="AB1048310" s="3"/>
    </row>
    <row r="1048311" spans="28:28" ht="30" customHeight="1" x14ac:dyDescent="0.2">
      <c r="AB1048311" s="3"/>
    </row>
    <row r="1048312" spans="28:28" ht="30" customHeight="1" x14ac:dyDescent="0.2">
      <c r="AB1048312" s="1"/>
    </row>
    <row r="1048313" spans="28:28" ht="30" customHeight="1" x14ac:dyDescent="0.2">
      <c r="AB1048313" s="1"/>
    </row>
    <row r="1048314" spans="28:28" ht="30" customHeight="1" x14ac:dyDescent="0.2">
      <c r="AB1048314" s="1"/>
    </row>
    <row r="1048315" spans="28:28" ht="30" customHeight="1" x14ac:dyDescent="0.2">
      <c r="AB1048315" s="1"/>
    </row>
    <row r="1048316" spans="28:28" ht="30" customHeight="1" x14ac:dyDescent="0.2">
      <c r="AB1048316" s="1"/>
    </row>
    <row r="1048317" spans="28:28" ht="30" customHeight="1" x14ac:dyDescent="0.2">
      <c r="AB1048317" s="1"/>
    </row>
    <row r="1048318" spans="28:28" ht="30" customHeight="1" x14ac:dyDescent="0.2">
      <c r="AB1048318" s="1"/>
    </row>
    <row r="1048319" spans="28:28" ht="30" customHeight="1" x14ac:dyDescent="0.2">
      <c r="AB1048319" s="40"/>
    </row>
  </sheetData>
  <autoFilter ref="B1:Z195"/>
  <sortState ref="A6:AI140">
    <sortCondition ref="B6:B140"/>
  </sortState>
  <conditionalFormatting sqref="C7:C196">
    <cfRule type="cellIs" dxfId="137" priority="28" operator="equal">
      <formula>"VENCIDA"</formula>
    </cfRule>
    <cfRule type="cellIs" dxfId="136" priority="29" operator="equal">
      <formula>"APROBADA"</formula>
    </cfRule>
    <cfRule type="cellIs" dxfId="135" priority="30" operator="equal">
      <formula>"RENOVAR"</formula>
    </cfRule>
  </conditionalFormatting>
  <conditionalFormatting sqref="D64">
    <cfRule type="cellIs" dxfId="134" priority="82" operator="lessThan">
      <formula>44337</formula>
    </cfRule>
    <cfRule type="cellIs" dxfId="133" priority="84" operator="lessThan">
      <formula>$V$1</formula>
    </cfRule>
  </conditionalFormatting>
  <conditionalFormatting sqref="D98">
    <cfRule type="cellIs" dxfId="132" priority="23" operator="greaterThan">
      <formula>$V$1</formula>
    </cfRule>
    <cfRule type="cellIs" dxfId="131" priority="24" operator="lessThan">
      <formula>$V$1</formula>
    </cfRule>
  </conditionalFormatting>
  <conditionalFormatting sqref="D121:D123">
    <cfRule type="cellIs" dxfId="130" priority="85" operator="lessThan">
      <formula>44337</formula>
    </cfRule>
    <cfRule type="cellIs" dxfId="129" priority="86" operator="lessThan">
      <formula>$V$1</formula>
    </cfRule>
  </conditionalFormatting>
  <conditionalFormatting sqref="D124:D139">
    <cfRule type="cellIs" dxfId="128" priority="626" operator="lessThan">
      <formula>$V$1</formula>
    </cfRule>
    <cfRule type="cellIs" dxfId="127" priority="627" operator="greaterThan">
      <formula>$V$1</formula>
    </cfRule>
    <cfRule type="cellIs" dxfId="126" priority="628" operator="lessThan">
      <formula>44337</formula>
    </cfRule>
    <cfRule type="cellIs" dxfId="125" priority="629" operator="lessThan">
      <formula>$V$1</formula>
    </cfRule>
  </conditionalFormatting>
  <conditionalFormatting sqref="D142:D157 D159:D179">
    <cfRule type="cellIs" dxfId="124" priority="96" operator="lessThan">
      <formula>$V$1</formula>
    </cfRule>
    <cfRule type="cellIs" dxfId="123" priority="97" operator="greaterThan">
      <formula>$V$1</formula>
    </cfRule>
    <cfRule type="cellIs" dxfId="122" priority="98" operator="lessThan">
      <formula>44337</formula>
    </cfRule>
    <cfRule type="cellIs" dxfId="121" priority="99" operator="lessThan">
      <formula>$V$1</formula>
    </cfRule>
  </conditionalFormatting>
  <conditionalFormatting sqref="E48:E64 D7:E63 E75:E183 D65:E97">
    <cfRule type="cellIs" dxfId="120" priority="585" operator="lessThan">
      <formula>$V$1</formula>
    </cfRule>
  </conditionalFormatting>
  <conditionalFormatting sqref="D7:E78 E65:E183">
    <cfRule type="cellIs" dxfId="119" priority="70" operator="greaterThan">
      <formula>$V$1</formula>
    </cfRule>
  </conditionalFormatting>
  <conditionalFormatting sqref="D79:E97 E98 D99:E115">
    <cfRule type="cellIs" dxfId="118" priority="772" operator="lessThan">
      <formula>44337</formula>
    </cfRule>
    <cfRule type="cellIs" dxfId="117" priority="773" operator="lessThan">
      <formula>$V$1</formula>
    </cfRule>
  </conditionalFormatting>
  <conditionalFormatting sqref="D116:E123 E123:E169">
    <cfRule type="cellIs" dxfId="116" priority="855" operator="lessThan">
      <formula>44337</formula>
    </cfRule>
    <cfRule type="cellIs" dxfId="115" priority="858" operator="lessThan">
      <formula>$V$1</formula>
    </cfRule>
  </conditionalFormatting>
  <conditionalFormatting sqref="D140:E141">
    <cfRule type="cellIs" dxfId="114" priority="598" operator="lessThan">
      <formula>$V$1</formula>
    </cfRule>
    <cfRule type="cellIs" dxfId="113" priority="599" operator="greaterThan">
      <formula>$V$1</formula>
    </cfRule>
    <cfRule type="cellIs" dxfId="112" priority="600" operator="lessThan">
      <formula>44337</formula>
    </cfRule>
    <cfRule type="cellIs" dxfId="111" priority="601" operator="lessThan">
      <formula>$V$1</formula>
    </cfRule>
  </conditionalFormatting>
  <conditionalFormatting sqref="D180:E190 E187:E196">
    <cfRule type="cellIs" dxfId="110" priority="32" operator="lessThan">
      <formula>$V$1</formula>
    </cfRule>
    <cfRule type="cellIs" dxfId="109" priority="33" operator="greaterThan">
      <formula>$V$1</formula>
    </cfRule>
    <cfRule type="cellIs" dxfId="108" priority="34" operator="lessThan">
      <formula>44337</formula>
    </cfRule>
    <cfRule type="cellIs" dxfId="107" priority="35" operator="lessThan">
      <formula>$V$1</formula>
    </cfRule>
  </conditionalFormatting>
  <conditionalFormatting sqref="E15">
    <cfRule type="colorScale" priority="2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6">
    <cfRule type="colorScale" priority="5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79:E97 E98 D99:E123">
    <cfRule type="cellIs" dxfId="106" priority="771" operator="greaterThan">
      <formula>$V$1</formula>
    </cfRule>
  </conditionalFormatting>
  <conditionalFormatting sqref="E64">
    <cfRule type="cellIs" dxfId="105" priority="66" operator="lessThan">
      <formula>$V$1</formula>
    </cfRule>
    <cfRule type="cellIs" dxfId="104" priority="67" operator="greaterThan">
      <formula>$V$1</formula>
    </cfRule>
    <cfRule type="cellIs" dxfId="103" priority="68" operator="lessThan">
      <formula>44337</formula>
    </cfRule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4:E63 E65:E169">
    <cfRule type="cellIs" dxfId="102" priority="509" operator="lessThan">
      <formula>44337</formula>
    </cfRule>
  </conditionalFormatting>
  <conditionalFormatting sqref="D99:E123">
    <cfRule type="cellIs" dxfId="101" priority="258" operator="lessThan">
      <formula>$V$1</formula>
    </cfRule>
  </conditionalFormatting>
  <conditionalFormatting sqref="E123:E169">
    <cfRule type="cellIs" dxfId="100" priority="854" operator="greaterThan">
      <formula>$V$1</formula>
    </cfRule>
  </conditionalFormatting>
  <conditionalFormatting sqref="E123:E171">
    <cfRule type="cellIs" dxfId="99" priority="254" operator="lessThan">
      <formula>$V$1</formula>
    </cfRule>
  </conditionalFormatting>
  <conditionalFormatting sqref="E140:E141">
    <cfRule type="cellIs" dxfId="98" priority="602" operator="lessThan">
      <formula>$V$1</formula>
    </cfRule>
    <cfRule type="cellIs" dxfId="97" priority="603" operator="greaterThan">
      <formula>$V$1</formula>
    </cfRule>
    <cfRule type="cellIs" dxfId="96" priority="604" operator="lessThan">
      <formula>44337</formula>
    </cfRule>
    <cfRule type="cellIs" dxfId="95" priority="605" operator="lessThan">
      <formula>$V$1</formula>
    </cfRule>
  </conditionalFormatting>
  <conditionalFormatting sqref="E170:E171">
    <cfRule type="cellIs" dxfId="94" priority="256" operator="lessThan">
      <formula>44337</formula>
    </cfRule>
    <cfRule type="cellIs" dxfId="93" priority="257" operator="lessThan">
      <formula>$V$1</formula>
    </cfRule>
  </conditionalFormatting>
  <conditionalFormatting sqref="E170:E172">
    <cfRule type="cellIs" dxfId="92" priority="216" operator="lessThan">
      <formula>$V$1</formula>
    </cfRule>
    <cfRule type="cellIs" dxfId="91" priority="217" operator="greaterThan">
      <formula>$V$1</formula>
    </cfRule>
    <cfRule type="cellIs" dxfId="90" priority="218" operator="lessThan">
      <formula>44337</formula>
    </cfRule>
    <cfRule type="cellIs" dxfId="89" priority="219" operator="lessThan">
      <formula>$V$1</formula>
    </cfRule>
  </conditionalFormatting>
  <conditionalFormatting sqref="E172">
    <cfRule type="cellIs" dxfId="88" priority="211" operator="lessThan">
      <formula>$V$1</formula>
    </cfRule>
    <cfRule type="cellIs" dxfId="87" priority="212" operator="greaterThan">
      <formula>$V$1</formula>
    </cfRule>
    <cfRule type="cellIs" dxfId="86" priority="214" operator="lessThan">
      <formula>44337</formula>
    </cfRule>
    <cfRule type="cellIs" dxfId="85" priority="215" operator="lessThan">
      <formula>$V$1</formula>
    </cfRule>
  </conditionalFormatting>
  <conditionalFormatting sqref="E175 E177:E178">
    <cfRule type="cellIs" dxfId="84" priority="155" operator="greaterThan">
      <formula>$V$1</formula>
    </cfRule>
    <cfRule type="cellIs" dxfId="83" priority="156" operator="lessThan">
      <formula>44337</formula>
    </cfRule>
    <cfRule type="cellIs" dxfId="82" priority="157" operator="lessThan">
      <formula>$V$1</formula>
    </cfRule>
  </conditionalFormatting>
  <conditionalFormatting sqref="E175:E176">
    <cfRule type="cellIs" dxfId="81" priority="111" operator="lessThan">
      <formula>$V$1</formula>
    </cfRule>
    <cfRule type="cellIs" dxfId="80" priority="112" operator="greaterThan">
      <formula>$V$1</formula>
    </cfRule>
    <cfRule type="cellIs" dxfId="79" priority="113" operator="lessThan">
      <formula>44337</formula>
    </cfRule>
    <cfRule type="cellIs" dxfId="78" priority="114" operator="lessThan">
      <formula>$V$1</formula>
    </cfRule>
  </conditionalFormatting>
  <conditionalFormatting sqref="E176">
    <cfRule type="cellIs" dxfId="77" priority="107" operator="lessThan">
      <formula>$V$1</formula>
    </cfRule>
    <cfRule type="cellIs" dxfId="76" priority="108" operator="greaterThan">
      <formula>$V$1</formula>
    </cfRule>
    <cfRule type="cellIs" dxfId="75" priority="109" operator="lessThan">
      <formula>44337</formula>
    </cfRule>
    <cfRule type="cellIs" dxfId="74" priority="110" operator="lessThan">
      <formula>$V$1</formula>
    </cfRule>
  </conditionalFormatting>
  <conditionalFormatting sqref="E177:E178 E175">
    <cfRule type="cellIs" dxfId="73" priority="154" operator="lessThan">
      <formula>$V$1</formula>
    </cfRule>
  </conditionalFormatting>
  <conditionalFormatting sqref="E177:E183">
    <cfRule type="cellIs" dxfId="72" priority="130" operator="lessThan">
      <formula>$V$1</formula>
    </cfRule>
    <cfRule type="cellIs" dxfId="71" priority="131" operator="greaterThan">
      <formula>$V$1</formula>
    </cfRule>
    <cfRule type="cellIs" dxfId="70" priority="132" operator="lessThan">
      <formula>44337</formula>
    </cfRule>
    <cfRule type="cellIs" dxfId="69" priority="133" operator="lessThan">
      <formula>$V$1</formula>
    </cfRule>
  </conditionalFormatting>
  <conditionalFormatting sqref="E179">
    <cfRule type="cellIs" dxfId="68" priority="126" operator="lessThan">
      <formula>$V$1</formula>
    </cfRule>
    <cfRule type="cellIs" dxfId="67" priority="127" operator="greaterThan">
      <formula>$V$1</formula>
    </cfRule>
    <cfRule type="cellIs" dxfId="66" priority="128" operator="lessThan">
      <formula>44337</formula>
    </cfRule>
    <cfRule type="cellIs" dxfId="65" priority="129" operator="lessThan">
      <formula>$V$1</formula>
    </cfRule>
  </conditionalFormatting>
  <conditionalFormatting sqref="E184">
    <cfRule type="cellIs" dxfId="64" priority="61" operator="lessThan">
      <formula>44337</formula>
    </cfRule>
    <cfRule type="cellIs" dxfId="63" priority="62" operator="lessThan">
      <formula>$V$1</formula>
    </cfRule>
    <cfRule type="cellIs" dxfId="62" priority="63" operator="lessThan">
      <formula>$V$1</formula>
    </cfRule>
    <cfRule type="cellIs" dxfId="61" priority="64" operator="greaterThan">
      <formula>$V$1</formula>
    </cfRule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84:E196">
    <cfRule type="cellIs" dxfId="60" priority="44" operator="lessThan">
      <formula>$V$1</formula>
    </cfRule>
    <cfRule type="cellIs" dxfId="59" priority="45" operator="greaterThan">
      <formula>$V$1</formula>
    </cfRule>
  </conditionalFormatting>
  <conditionalFormatting sqref="E185:E196">
    <cfRule type="cellIs" dxfId="58" priority="40" operator="lessThan">
      <formula>$V$1</formula>
    </cfRule>
    <cfRule type="cellIs" dxfId="57" priority="41" operator="greaterThan">
      <formula>$V$1</formula>
    </cfRule>
    <cfRule type="cellIs" dxfId="56" priority="42" operator="lessThan">
      <formula>44337</formula>
    </cfRule>
    <cfRule type="cellIs" dxfId="55" priority="43" operator="lessThan">
      <formula>$V$1</formula>
    </cfRule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160:U165 V197:V251">
    <cfRule type="cellIs" dxfId="54" priority="310" operator="lessThan">
      <formula>$V$1</formula>
    </cfRule>
  </conditionalFormatting>
  <conditionalFormatting sqref="V15">
    <cfRule type="cellIs" dxfId="53" priority="395" operator="lessThan">
      <formula>$V$1</formula>
    </cfRule>
  </conditionalFormatting>
  <conditionalFormatting sqref="V110">
    <cfRule type="cellIs" dxfId="52" priority="91" operator="lessThan">
      <formula>$V$1</formula>
    </cfRule>
  </conditionalFormatting>
  <conditionalFormatting sqref="V120:V155">
    <cfRule type="cellIs" dxfId="51" priority="407" operator="lessThan">
      <formula>$V$1</formula>
    </cfRule>
  </conditionalFormatting>
  <conditionalFormatting sqref="V157:V165">
    <cfRule type="cellIs" dxfId="50" priority="309" operator="lessThan">
      <formula>$V$1</formula>
    </cfRule>
  </conditionalFormatting>
  <conditionalFormatting sqref="V180:V184">
    <cfRule type="cellIs" dxfId="49" priority="58" operator="lessThan">
      <formula>$V$1</formula>
    </cfRule>
  </conditionalFormatting>
  <conditionalFormatting sqref="X156:Y156">
    <cfRule type="cellIs" dxfId="48" priority="371" operator="equal">
      <formula>"NO"</formula>
    </cfRule>
    <cfRule type="cellIs" dxfId="47" priority="372" operator="equal">
      <formula>"SI"</formula>
    </cfRule>
    <cfRule type="cellIs" dxfId="46" priority="373" operator="equal">
      <formula>"SI*"</formula>
    </cfRule>
  </conditionalFormatting>
  <conditionalFormatting sqref="X166:Y171">
    <cfRule type="cellIs" dxfId="45" priority="224" operator="equal">
      <formula>"NO"</formula>
    </cfRule>
    <cfRule type="cellIs" dxfId="44" priority="225" operator="equal">
      <formula>"SI"</formula>
    </cfRule>
    <cfRule type="cellIs" dxfId="43" priority="226" operator="equal">
      <formula>"SI*"</formula>
    </cfRule>
  </conditionalFormatting>
  <conditionalFormatting sqref="Y64">
    <cfRule type="cellIs" dxfId="42" priority="75" operator="equal">
      <formula>"NO"</formula>
    </cfRule>
    <cfRule type="cellIs" dxfId="41" priority="76" operator="equal">
      <formula>"SI"</formula>
    </cfRule>
    <cfRule type="cellIs" dxfId="40" priority="77" operator="equal">
      <formula>"SI*"</formula>
    </cfRule>
  </conditionalFormatting>
  <conditionalFormatting sqref="Y156">
    <cfRule type="cellIs" dxfId="39" priority="377" operator="equal">
      <formula>"NO*"</formula>
    </cfRule>
  </conditionalFormatting>
  <conditionalFormatting sqref="Y160:Y165">
    <cfRule type="cellIs" dxfId="38" priority="326" operator="equal">
      <formula>"NO"</formula>
    </cfRule>
    <cfRule type="cellIs" dxfId="37" priority="327" operator="equal">
      <formula>"SI"</formula>
    </cfRule>
    <cfRule type="cellIs" dxfId="36" priority="328" operator="equal">
      <formula>"SI*"</formula>
    </cfRule>
  </conditionalFormatting>
  <conditionalFormatting sqref="Y160:Y171">
    <cfRule type="cellIs" dxfId="35" priority="227" operator="equal">
      <formula>"NO*"</formula>
    </cfRule>
  </conditionalFormatting>
  <conditionalFormatting sqref="Y173:Y174">
    <cfRule type="cellIs" dxfId="34" priority="162" operator="equal">
      <formula>"NO"</formula>
    </cfRule>
    <cfRule type="cellIs" dxfId="33" priority="163" operator="equal">
      <formula>"SI"</formula>
    </cfRule>
    <cfRule type="cellIs" dxfId="32" priority="164" operator="equal">
      <formula>"SI*"</formula>
    </cfRule>
    <cfRule type="cellIs" dxfId="31" priority="165" operator="equal">
      <formula>"NO*"</formula>
    </cfRule>
  </conditionalFormatting>
  <conditionalFormatting sqref="Z196 Z7:Z190">
    <cfRule type="cellIs" dxfId="30" priority="25" operator="equal">
      <formula>"NO"</formula>
    </cfRule>
    <cfRule type="cellIs" dxfId="29" priority="27" operator="equal">
      <formula>"SI*"</formula>
    </cfRule>
  </conditionalFormatting>
  <conditionalFormatting sqref="Z196 Z8:Z190">
    <cfRule type="cellIs" dxfId="28" priority="26" operator="equal">
      <formula>"SI"</formula>
    </cfRule>
  </conditionalFormatting>
  <conditionalFormatting sqref="Z15">
    <cfRule type="cellIs" dxfId="27" priority="394" operator="equal">
      <formula>"NO*"</formula>
    </cfRule>
  </conditionalFormatting>
  <conditionalFormatting sqref="Z98:Z100">
    <cfRule type="cellIs" dxfId="26" priority="792" operator="equal">
      <formula>"SI*"</formula>
    </cfRule>
  </conditionalFormatting>
  <conditionalFormatting sqref="Z120:Z190 Z196">
    <cfRule type="cellIs" dxfId="25" priority="31" operator="equal">
      <formula>"NO*"</formula>
    </cfRule>
  </conditionalFormatting>
  <conditionalFormatting sqref="AA156">
    <cfRule type="cellIs" dxfId="24" priority="378" operator="equal">
      <formula>"NO"</formula>
    </cfRule>
    <cfRule type="cellIs" dxfId="23" priority="379" operator="equal">
      <formula>"SI"</formula>
    </cfRule>
    <cfRule type="cellIs" dxfId="22" priority="380" operator="equal">
      <formula>"SI*"</formula>
    </cfRule>
  </conditionalFormatting>
  <conditionalFormatting sqref="AB7:AB171">
    <cfRule type="cellIs" dxfId="21" priority="308" operator="greaterThan">
      <formula>3</formula>
    </cfRule>
  </conditionalFormatting>
  <conditionalFormatting sqref="D158">
    <cfRule type="cellIs" dxfId="20" priority="19" operator="lessThan">
      <formula>$V$1</formula>
    </cfRule>
    <cfRule type="cellIs" dxfId="19" priority="20" operator="greaterThan">
      <formula>$V$1</formula>
    </cfRule>
    <cfRule type="cellIs" dxfId="18" priority="21" operator="lessThan">
      <formula>44337</formula>
    </cfRule>
    <cfRule type="cellIs" dxfId="17" priority="22" operator="lessThan">
      <formula>$V$1</formula>
    </cfRule>
  </conditionalFormatting>
  <conditionalFormatting sqref="C191:C195">
    <cfRule type="cellIs" dxfId="16" priority="4" operator="equal">
      <formula>"VENCIDA"</formula>
    </cfRule>
    <cfRule type="cellIs" dxfId="15" priority="5" operator="equal">
      <formula>"APROBADA"</formula>
    </cfRule>
    <cfRule type="cellIs" dxfId="14" priority="6" operator="equal">
      <formula>"RENOVAR"</formula>
    </cfRule>
  </conditionalFormatting>
  <conditionalFormatting sqref="D191:E195">
    <cfRule type="cellIs" dxfId="13" priority="8" operator="lessThan">
      <formula>$V$1</formula>
    </cfRule>
    <cfRule type="cellIs" dxfId="12" priority="9" operator="greaterThan">
      <formula>$V$1</formula>
    </cfRule>
    <cfRule type="cellIs" dxfId="11" priority="10" operator="lessThan">
      <formula>44337</formula>
    </cfRule>
    <cfRule type="cellIs" dxfId="10" priority="11" operator="lessThan">
      <formula>$V$1</formula>
    </cfRule>
  </conditionalFormatting>
  <conditionalFormatting sqref="E191:E195">
    <cfRule type="cellIs" dxfId="9" priority="16" operator="lessThan">
      <formula>$V$1</formula>
    </cfRule>
    <cfRule type="cellIs" dxfId="8" priority="17" operator="greaterThan">
      <formula>$V$1</formula>
    </cfRule>
  </conditionalFormatting>
  <conditionalFormatting sqref="E191:E195">
    <cfRule type="cellIs" dxfId="7" priority="12" operator="lessThan">
      <formula>$V$1</formula>
    </cfRule>
    <cfRule type="cellIs" dxfId="6" priority="13" operator="greaterThan">
      <formula>$V$1</formula>
    </cfRule>
    <cfRule type="cellIs" dxfId="5" priority="14" operator="lessThan">
      <formula>44337</formula>
    </cfRule>
    <cfRule type="cellIs" dxfId="4" priority="15" operator="lessThan">
      <formula>$V$1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191:Z195">
    <cfRule type="cellIs" dxfId="3" priority="1" operator="equal">
      <formula>"NO"</formula>
    </cfRule>
    <cfRule type="cellIs" dxfId="2" priority="3" operator="equal">
      <formula>"SI*"</formula>
    </cfRule>
  </conditionalFormatting>
  <conditionalFormatting sqref="Z191:Z195">
    <cfRule type="cellIs" dxfId="1" priority="2" operator="equal">
      <formula>"SI"</formula>
    </cfRule>
  </conditionalFormatting>
  <conditionalFormatting sqref="Z191:Z195">
    <cfRule type="cellIs" dxfId="0" priority="7" operator="equal">
      <formula>"NO*"</formula>
    </cfRule>
  </conditionalFormatting>
  <conditionalFormatting sqref="E65:E183 E7:E63">
    <cfRule type="colorScale" priority="21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23622047244094491" right="0.74803149606299213" top="0.23622047244094491" bottom="0.51181102362204722" header="0" footer="0"/>
  <pageSetup paperSize="14" scale="32" fitToHeight="2" orientation="landscape" r:id="rId1"/>
  <headerFooter alignWithMargins="0"/>
  <rowBreaks count="1" manualBreakCount="1">
    <brk id="230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BARRERAS</vt:lpstr>
      <vt:lpstr>BARRERAS!Área_de_impresión</vt:lpstr>
      <vt:lpstr>BARRERAS!Títulos_a_imprimir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Sanchez Alegria (Vialidad)</dc:creator>
  <cp:keywords/>
  <dc:description/>
  <cp:lastModifiedBy>Juan Sanchez Alegria (Vialidad)</cp:lastModifiedBy>
  <cp:revision/>
  <dcterms:created xsi:type="dcterms:W3CDTF">2019-10-10T12:18:05Z</dcterms:created>
  <dcterms:modified xsi:type="dcterms:W3CDTF">2026-07-22T12:30:18Z</dcterms:modified>
  <cp:category/>
  <cp:contentStatus/>
</cp:coreProperties>
</file>