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9b373343766082f/Escritorio/CHACAO/ANEXOS PARA EL POSTULADOR/"/>
    </mc:Choice>
  </mc:AlternateContent>
  <xr:revisionPtr revIDLastSave="0" documentId="8_{6DE0F46A-7743-4AB9-AF18-11C2AE498025}" xr6:coauthVersionLast="47" xr6:coauthVersionMax="47" xr10:uidLastSave="{00000000-0000-0000-0000-000000000000}"/>
  <bookViews>
    <workbookView xWindow="-108" yWindow="-108" windowWidth="23256" windowHeight="12456" activeTab="1" xr2:uid="{29701C39-872A-411F-B895-4790713EE5AA}"/>
  </bookViews>
  <sheets>
    <sheet name="TABLA DE FINANCIAMIENTO" sheetId="1" r:id="rId1"/>
    <sheet name="Linea 1" sheetId="4" r:id="rId2"/>
    <sheet name="Linea 2 " sheetId="6" r:id="rId3"/>
    <sheet name="Linea 3" sheetId="7" r:id="rId4"/>
    <sheet name="Linea 4" sheetId="8" r:id="rId5"/>
    <sheet name="Linea 5" sheetId="9" r:id="rId6"/>
    <sheet name="Linea 6" sheetId="10" r:id="rId7"/>
    <sheet name="Linea 7" sheetId="11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1" l="1"/>
  <c r="E33" i="11"/>
  <c r="G35" i="11"/>
  <c r="B35" i="11"/>
  <c r="G34" i="11"/>
  <c r="B34" i="11"/>
  <c r="G33" i="11"/>
  <c r="B33" i="11"/>
  <c r="G31" i="11"/>
  <c r="B31" i="11"/>
  <c r="H25" i="11"/>
  <c r="C25" i="11"/>
  <c r="H19" i="11"/>
  <c r="C19" i="11"/>
  <c r="H13" i="11"/>
  <c r="C13" i="11"/>
  <c r="B35" i="10"/>
  <c r="B34" i="10"/>
  <c r="B33" i="10"/>
  <c r="B31" i="10"/>
  <c r="C25" i="10"/>
  <c r="C19" i="10"/>
  <c r="C13" i="10"/>
  <c r="G35" i="9"/>
  <c r="B35" i="9"/>
  <c r="G34" i="9"/>
  <c r="B34" i="9"/>
  <c r="G33" i="9"/>
  <c r="B33" i="9"/>
  <c r="G31" i="9"/>
  <c r="B31" i="9"/>
  <c r="H25" i="9"/>
  <c r="C25" i="9"/>
  <c r="H19" i="9"/>
  <c r="C19" i="9"/>
  <c r="H13" i="9"/>
  <c r="C13" i="9"/>
  <c r="B35" i="8"/>
  <c r="B34" i="8"/>
  <c r="B33" i="8"/>
  <c r="B31" i="8"/>
  <c r="C25" i="8"/>
  <c r="C19" i="8"/>
  <c r="C13" i="8"/>
  <c r="G35" i="7"/>
  <c r="B35" i="7"/>
  <c r="G34" i="7"/>
  <c r="B34" i="7"/>
  <c r="G33" i="7"/>
  <c r="B33" i="7"/>
  <c r="G31" i="7"/>
  <c r="B31" i="7"/>
  <c r="H25" i="7"/>
  <c r="C25" i="7"/>
  <c r="H19" i="7"/>
  <c r="C19" i="7"/>
  <c r="H13" i="7"/>
  <c r="C13" i="7"/>
  <c r="C13" i="6"/>
  <c r="H13" i="6"/>
  <c r="C19" i="6"/>
  <c r="H19" i="6"/>
  <c r="C25" i="6"/>
  <c r="H25" i="6"/>
  <c r="C27" i="6"/>
  <c r="H27" i="6"/>
  <c r="B31" i="6"/>
  <c r="G31" i="6"/>
  <c r="B33" i="6"/>
  <c r="D33" i="6"/>
  <c r="E33" i="6"/>
  <c r="G33" i="6"/>
  <c r="I33" i="6"/>
  <c r="J33" i="6"/>
  <c r="B34" i="6"/>
  <c r="D34" i="6"/>
  <c r="E34" i="6"/>
  <c r="G34" i="6"/>
  <c r="I34" i="6"/>
  <c r="J34" i="6"/>
  <c r="B35" i="6"/>
  <c r="D35" i="6"/>
  <c r="E35" i="6"/>
  <c r="G35" i="6"/>
  <c r="I35" i="6"/>
  <c r="J35" i="6"/>
  <c r="D36" i="6"/>
  <c r="E36" i="6"/>
  <c r="I36" i="6"/>
  <c r="J36" i="6"/>
  <c r="G35" i="4"/>
  <c r="G34" i="4"/>
  <c r="G33" i="4"/>
  <c r="G31" i="4"/>
  <c r="H25" i="4"/>
  <c r="H19" i="4"/>
  <c r="H13" i="4"/>
  <c r="C25" i="4"/>
  <c r="C19" i="4"/>
  <c r="C13" i="4"/>
  <c r="B35" i="4"/>
  <c r="B34" i="4"/>
  <c r="B33" i="4"/>
  <c r="B31" i="4"/>
  <c r="L10" i="1"/>
  <c r="H27" i="11" l="1"/>
  <c r="C27" i="11"/>
  <c r="D33" i="11" s="1"/>
  <c r="C27" i="10"/>
  <c r="H27" i="9"/>
  <c r="C27" i="9"/>
  <c r="C27" i="8"/>
  <c r="I35" i="7"/>
  <c r="J35" i="7"/>
  <c r="E35" i="7"/>
  <c r="D35" i="7"/>
  <c r="H27" i="7"/>
  <c r="C27" i="7"/>
  <c r="J35" i="4"/>
  <c r="I35" i="4"/>
  <c r="H27" i="4"/>
  <c r="I33" i="4" s="1"/>
  <c r="J33" i="4" s="1"/>
  <c r="E35" i="4"/>
  <c r="D35" i="4"/>
  <c r="C27" i="4"/>
  <c r="D36" i="4" s="1"/>
  <c r="I33" i="11" l="1"/>
  <c r="J33" i="11" s="1"/>
  <c r="J36" i="11"/>
  <c r="I34" i="11"/>
  <c r="J34" i="11" s="1"/>
  <c r="I35" i="11"/>
  <c r="J35" i="11" s="1"/>
  <c r="I36" i="11"/>
  <c r="D35" i="11"/>
  <c r="E35" i="11" s="1"/>
  <c r="D34" i="11"/>
  <c r="E34" i="11" s="1"/>
  <c r="D36" i="11"/>
  <c r="E36" i="10"/>
  <c r="D33" i="10"/>
  <c r="E33" i="10" s="1"/>
  <c r="D34" i="10"/>
  <c r="E34" i="10" s="1"/>
  <c r="D35" i="10"/>
  <c r="E35" i="10" s="1"/>
  <c r="D36" i="10"/>
  <c r="D33" i="9"/>
  <c r="E33" i="9" s="1"/>
  <c r="E36" i="9"/>
  <c r="I33" i="9"/>
  <c r="J33" i="9" s="1"/>
  <c r="J36" i="9"/>
  <c r="I34" i="9"/>
  <c r="J34" i="9" s="1"/>
  <c r="I35" i="9"/>
  <c r="J35" i="9" s="1"/>
  <c r="I36" i="9"/>
  <c r="D35" i="9"/>
  <c r="E35" i="9" s="1"/>
  <c r="D34" i="9"/>
  <c r="E34" i="9" s="1"/>
  <c r="D36" i="9"/>
  <c r="D33" i="8"/>
  <c r="E33" i="8" s="1"/>
  <c r="E36" i="8"/>
  <c r="D34" i="8"/>
  <c r="E34" i="8" s="1"/>
  <c r="D35" i="8"/>
  <c r="E35" i="8" s="1"/>
  <c r="D36" i="8"/>
  <c r="D33" i="7"/>
  <c r="E33" i="7" s="1"/>
  <c r="E36" i="7"/>
  <c r="I33" i="7"/>
  <c r="J33" i="7" s="1"/>
  <c r="J36" i="7"/>
  <c r="I34" i="7"/>
  <c r="J34" i="7" s="1"/>
  <c r="I36" i="7"/>
  <c r="D34" i="7"/>
  <c r="E34" i="7" s="1"/>
  <c r="D36" i="7"/>
  <c r="D34" i="4"/>
  <c r="E34" i="4" s="1"/>
  <c r="E36" i="4"/>
  <c r="I34" i="4"/>
  <c r="J34" i="4" s="1"/>
  <c r="I36" i="4"/>
  <c r="J36" i="4"/>
  <c r="D33" i="4"/>
  <c r="E33" i="4" s="1"/>
  <c r="D8" i="1" l="1"/>
  <c r="L5" i="1"/>
  <c r="L6" i="1" s="1"/>
  <c r="L7" i="1" s="1"/>
  <c r="L8" i="1" s="1"/>
  <c r="L9" i="1" s="1"/>
</calcChain>
</file>

<file path=xl/sharedStrings.xml><?xml version="1.0" encoding="utf-8"?>
<sst xmlns="http://schemas.openxmlformats.org/spreadsheetml/2006/main" count="296" uniqueCount="61">
  <si>
    <t xml:space="preserve"> </t>
  </si>
  <si>
    <t>Persona natural</t>
  </si>
  <si>
    <t>Inversión</t>
  </si>
  <si>
    <t xml:space="preserve">Persona juridica con fines de lucro </t>
  </si>
  <si>
    <t>Monto máximo por proyecto</t>
  </si>
  <si>
    <t>Porcentaje de gastos financiables</t>
  </si>
  <si>
    <t>6 meses</t>
  </si>
  <si>
    <t>Plazo 
máximo</t>
  </si>
  <si>
    <t>x</t>
  </si>
  <si>
    <t>Número mínimo de participantes</t>
  </si>
  <si>
    <t>Línea</t>
  </si>
  <si>
    <t>Monto máximo por  línea</t>
  </si>
  <si>
    <t>Persona jurídica sin fines de lucro</t>
  </si>
  <si>
    <t>Operación y difusión</t>
  </si>
  <si>
    <t>Honorarios</t>
  </si>
  <si>
    <t>Nuevas Obras representativas del patrimonio del territorio</t>
  </si>
  <si>
    <t xml:space="preserve">Linea </t>
  </si>
  <si>
    <t>Tipo persona</t>
  </si>
  <si>
    <t>ÍTEM</t>
  </si>
  <si>
    <t>TOTAL HONORARIOS</t>
  </si>
  <si>
    <t>TOTAL OPERACIÓN Y DIFUSION</t>
  </si>
  <si>
    <t>TOTAL INVERSION</t>
  </si>
  <si>
    <t>TOTAL PROYECTO</t>
  </si>
  <si>
    <t>CONDICION</t>
  </si>
  <si>
    <t>PROYECTO</t>
  </si>
  <si>
    <t>Hasta 50%</t>
  </si>
  <si>
    <t>Hasta 100%</t>
  </si>
  <si>
    <t>Hasta $3.000.000</t>
  </si>
  <si>
    <t xml:space="preserve"> ALERTA</t>
  </si>
  <si>
    <t>No considera</t>
  </si>
  <si>
    <r>
      <t xml:space="preserve"> 5 personas naturales/</t>
    </r>
    <r>
      <rPr>
        <sz val="11"/>
        <color rgb="FFFF0000"/>
        <rFont val="Arial"/>
        <family val="2"/>
      </rPr>
      <t xml:space="preserve">3 </t>
    </r>
    <r>
      <rPr>
        <sz val="11"/>
        <color theme="1"/>
        <rFont val="Arial"/>
        <family val="2"/>
      </rPr>
      <t>personas jurídicas con y/o sin fines de lucro</t>
    </r>
  </si>
  <si>
    <t>Difusión del patrimonio cultural y natural del Archipiélago de Chiloé, Calbuco y Maullín</t>
  </si>
  <si>
    <t xml:space="preserve">Fortalecimiento de oficios y prácticas tradicionales del quehacer cultural y patrimonial del Archipiélago de Chiloé, Calbuco y Maullín  </t>
  </si>
  <si>
    <t>Educación y Transmisión de la cultura Chilota y Huilliche</t>
  </si>
  <si>
    <t xml:space="preserve">Fortalecimiento de organizaciones sin fines de lucro que preservan el patrimonio material e inmaterial del territorio  </t>
  </si>
  <si>
    <t xml:space="preserve">Patrimonio y Redes de comercialización </t>
  </si>
  <si>
    <t>Turismo y Patrimonio</t>
  </si>
  <si>
    <t>MONTO($)     CORFO</t>
  </si>
  <si>
    <t>HONORARIOS:</t>
  </si>
  <si>
    <t>OPERACIÓN Y DIFUSION:</t>
  </si>
  <si>
    <t>INVERSION:</t>
  </si>
  <si>
    <t>Persona Jurídica</t>
  </si>
  <si>
    <t>Hasta $7.000.000</t>
  </si>
  <si>
    <t>Hasta 40%</t>
  </si>
  <si>
    <t>RESUMEN DE ALERTAS</t>
  </si>
  <si>
    <r>
      <rPr>
        <b/>
        <sz val="11"/>
        <color theme="1"/>
        <rFont val="Aptos Narrow"/>
        <family val="2"/>
        <scheme val="minor"/>
      </rPr>
      <t xml:space="preserve">Recuerde: </t>
    </r>
    <r>
      <rPr>
        <sz val="11"/>
        <color theme="1"/>
        <rFont val="Aptos Narrow"/>
        <family val="2"/>
        <scheme val="minor"/>
      </rPr>
      <t xml:space="preserve">
Los 4 ITEM del cuadro "Resumen de Alertas" deben estar "OK" para que su presupuesto se ajuste a las bases y el proyecto se considere admisible.</t>
    </r>
  </si>
  <si>
    <t>Persona Natural</t>
  </si>
  <si>
    <t>Hasta $6.000.000</t>
  </si>
  <si>
    <t>Hasta $2.000.000</t>
  </si>
  <si>
    <t>Hasta $4.000.000</t>
  </si>
  <si>
    <t>Hasta 30%</t>
  </si>
  <si>
    <t>Persona Jurídica Sin fines de lucro</t>
  </si>
  <si>
    <t>Hasta $20.000.000</t>
  </si>
  <si>
    <t>Hasta $8.000.000</t>
  </si>
  <si>
    <t>Hasta $10.000.000</t>
  </si>
  <si>
    <t>Persona Natural y Persona Jurídica</t>
  </si>
  <si>
    <t>Linea Modalidad Individual</t>
  </si>
  <si>
    <t>Linea Modalidad Asociativa</t>
  </si>
  <si>
    <t>En el caso de personas jurídicas con o sin fines de lucro, el número mínimo de participantes es 3, cada uno perteneciente a una comuna diferente</t>
  </si>
  <si>
    <t>Mínimo 3 Personas Jurídicas de diferentes comunas</t>
  </si>
  <si>
    <t>Hasta $30.000.000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</si>
</sst>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$&quot;* #,##0_ ;_ &quot;$&quot;* \-#,##0_ ;_ &quot;$&quot;* &quot;-&quot;_ ;_ @_ 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4">
    <xf numFmtId="0" fontId="0" fillId="0" borderId="0" xfId="0"/>
    <xf numFmtId="42" fontId="0" fillId="0" borderId="0" xfId="0" applyNumberFormat="1"/>
    <xf numFmtId="9" fontId="0" fillId="3" borderId="1" xfId="0" applyNumberFormat="1" applyFill="1" applyBorder="1" applyAlignment="1">
      <alignment horizontal="center"/>
    </xf>
    <xf numFmtId="9" fontId="0" fillId="4" borderId="1" xfId="0" applyNumberFormat="1" applyFill="1" applyBorder="1" applyAlignment="1">
      <alignment horizontal="center"/>
    </xf>
    <xf numFmtId="42" fontId="0" fillId="5" borderId="1" xfId="1" applyFont="1" applyFill="1" applyBorder="1" applyAlignment="1">
      <alignment horizontal="center"/>
    </xf>
    <xf numFmtId="0" fontId="2" fillId="3" borderId="5" xfId="0" applyFont="1" applyFill="1" applyBorder="1"/>
    <xf numFmtId="0" fontId="2" fillId="4" borderId="5" xfId="0" applyFont="1" applyFill="1" applyBorder="1"/>
    <xf numFmtId="0" fontId="2" fillId="5" borderId="5" xfId="0" applyFont="1" applyFill="1" applyBorder="1"/>
    <xf numFmtId="0" fontId="2" fillId="6" borderId="7" xfId="0" applyFont="1" applyFill="1" applyBorder="1"/>
    <xf numFmtId="42" fontId="0" fillId="6" borderId="8" xfId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42" fontId="0" fillId="3" borderId="4" xfId="1" applyFont="1" applyFill="1" applyBorder="1" applyAlignment="1">
      <alignment horizontal="center"/>
    </xf>
    <xf numFmtId="42" fontId="0" fillId="4" borderId="4" xfId="1" applyFont="1" applyFill="1" applyBorder="1" applyAlignment="1">
      <alignment horizontal="center"/>
    </xf>
    <xf numFmtId="42" fontId="0" fillId="5" borderId="4" xfId="1" applyFont="1" applyFill="1" applyBorder="1" applyAlignment="1">
      <alignment horizontal="center"/>
    </xf>
    <xf numFmtId="42" fontId="0" fillId="4" borderId="6" xfId="1" applyFont="1" applyFill="1" applyBorder="1" applyAlignment="1">
      <alignment horizontal="center"/>
    </xf>
    <xf numFmtId="42" fontId="0" fillId="4" borderId="16" xfId="1" applyFont="1" applyFill="1" applyBorder="1" applyAlignment="1">
      <alignment horizontal="center"/>
    </xf>
    <xf numFmtId="42" fontId="2" fillId="4" borderId="15" xfId="1" applyFont="1" applyFill="1" applyBorder="1" applyAlignment="1">
      <alignment horizontal="center"/>
    </xf>
    <xf numFmtId="42" fontId="0" fillId="5" borderId="6" xfId="1" applyFont="1" applyFill="1" applyBorder="1" applyAlignment="1">
      <alignment horizontal="center"/>
    </xf>
    <xf numFmtId="42" fontId="0" fillId="5" borderId="16" xfId="1" applyFont="1" applyFill="1" applyBorder="1" applyAlignment="1">
      <alignment horizontal="center"/>
    </xf>
    <xf numFmtId="42" fontId="2" fillId="5" borderId="15" xfId="1" applyFont="1" applyFill="1" applyBorder="1" applyAlignment="1">
      <alignment horizontal="center"/>
    </xf>
    <xf numFmtId="42" fontId="0" fillId="6" borderId="15" xfId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2" fontId="7" fillId="0" borderId="1" xfId="1" applyFont="1" applyBorder="1" applyAlignment="1">
      <alignment horizontal="center" vertical="center"/>
    </xf>
    <xf numFmtId="42" fontId="8" fillId="0" borderId="1" xfId="1" applyFont="1" applyBorder="1" applyAlignment="1">
      <alignment horizontal="center" vertical="center"/>
    </xf>
    <xf numFmtId="9" fontId="7" fillId="0" borderId="1" xfId="2" applyFont="1" applyFill="1" applyBorder="1" applyAlignment="1">
      <alignment horizontal="center" vertical="center"/>
    </xf>
    <xf numFmtId="9" fontId="7" fillId="0" borderId="1" xfId="2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9" fontId="7" fillId="0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2" fontId="7" fillId="0" borderId="1" xfId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42" fontId="7" fillId="0" borderId="8" xfId="1" applyFont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right"/>
    </xf>
    <xf numFmtId="0" fontId="4" fillId="2" borderId="0" xfId="0" applyFont="1" applyFill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right"/>
    </xf>
    <xf numFmtId="0" fontId="2" fillId="4" borderId="13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right"/>
    </xf>
    <xf numFmtId="0" fontId="2" fillId="4" borderId="2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9" fontId="7" fillId="0" borderId="8" xfId="2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42" fontId="2" fillId="3" borderId="19" xfId="1" applyFont="1" applyFill="1" applyBorder="1" applyAlignment="1">
      <alignment horizontal="center"/>
    </xf>
    <xf numFmtId="42" fontId="0" fillId="5" borderId="1" xfId="0" applyNumberFormat="1" applyFill="1" applyBorder="1"/>
    <xf numFmtId="42" fontId="0" fillId="6" borderId="8" xfId="0" applyNumberFormat="1" applyFill="1" applyBorder="1"/>
    <xf numFmtId="0" fontId="12" fillId="3" borderId="6" xfId="0" applyFont="1" applyFill="1" applyBorder="1"/>
    <xf numFmtId="0" fontId="12" fillId="4" borderId="6" xfId="0" applyFont="1" applyFill="1" applyBorder="1"/>
    <xf numFmtId="0" fontId="12" fillId="5" borderId="6" xfId="0" applyFont="1" applyFill="1" applyBorder="1"/>
    <xf numFmtId="0" fontId="12" fillId="6" borderId="9" xfId="0" applyFont="1" applyFill="1" applyBorder="1"/>
    <xf numFmtId="42" fontId="0" fillId="3" borderId="6" xfId="1" applyFont="1" applyFill="1" applyBorder="1" applyAlignment="1">
      <alignment horizontal="center"/>
    </xf>
    <xf numFmtId="42" fontId="0" fillId="3" borderId="9" xfId="1" applyFont="1" applyFill="1" applyBorder="1" applyAlignment="1">
      <alignment horizontal="center"/>
    </xf>
    <xf numFmtId="0" fontId="0" fillId="0" borderId="0" xfId="0" applyAlignment="1">
      <alignment vertical="center"/>
    </xf>
    <xf numFmtId="0" fontId="10" fillId="0" borderId="9" xfId="0" applyFont="1" applyBorder="1" applyAlignment="1">
      <alignment horizont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left"/>
    </xf>
    <xf numFmtId="42" fontId="0" fillId="0" borderId="0" xfId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42" fontId="2" fillId="0" borderId="0" xfId="1" applyFont="1" applyFill="1" applyBorder="1" applyAlignment="1">
      <alignment horizontal="center"/>
    </xf>
    <xf numFmtId="0" fontId="11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/>
    <xf numFmtId="9" fontId="0" fillId="0" borderId="0" xfId="0" applyNumberFormat="1" applyAlignment="1">
      <alignment horizontal="center"/>
    </xf>
    <xf numFmtId="9" fontId="0" fillId="0" borderId="0" xfId="2" applyFont="1" applyFill="1" applyBorder="1" applyAlignment="1">
      <alignment horizontal="center"/>
    </xf>
    <xf numFmtId="0" fontId="12" fillId="0" borderId="0" xfId="0" applyFont="1"/>
    <xf numFmtId="0" fontId="10" fillId="0" borderId="9" xfId="0" applyFont="1" applyBorder="1" applyAlignment="1">
      <alignment horizontal="center" vertical="center" wrapText="1"/>
    </xf>
    <xf numFmtId="10" fontId="0" fillId="3" borderId="1" xfId="2" applyNumberFormat="1" applyFont="1" applyFill="1" applyBorder="1" applyAlignment="1">
      <alignment horizontal="center"/>
    </xf>
    <xf numFmtId="10" fontId="0" fillId="4" borderId="1" xfId="2" applyNumberFormat="1" applyFont="1" applyFill="1" applyBorder="1" applyAlignment="1">
      <alignment horizontal="center"/>
    </xf>
    <xf numFmtId="10" fontId="0" fillId="5" borderId="1" xfId="2" applyNumberFormat="1" applyFont="1" applyFill="1" applyBorder="1" applyAlignment="1">
      <alignment horizontal="center"/>
    </xf>
    <xf numFmtId="10" fontId="0" fillId="3" borderId="1" xfId="0" applyNumberFormat="1" applyFill="1" applyBorder="1" applyAlignment="1">
      <alignment horizontal="center"/>
    </xf>
    <xf numFmtId="10" fontId="0" fillId="4" borderId="1" xfId="0" applyNumberFormat="1" applyFill="1" applyBorder="1" applyAlignment="1">
      <alignment horizontal="center"/>
    </xf>
    <xf numFmtId="10" fontId="0" fillId="5" borderId="1" xfId="2" applyNumberFormat="1" applyFont="1" applyFill="1" applyBorder="1"/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wrapText="1"/>
    </xf>
    <xf numFmtId="0" fontId="4" fillId="2" borderId="18" xfId="0" applyFont="1" applyFill="1" applyBorder="1" applyAlignment="1">
      <alignment horizontal="center" wrapText="1"/>
    </xf>
    <xf numFmtId="0" fontId="0" fillId="7" borderId="21" xfId="0" applyFill="1" applyBorder="1" applyAlignment="1">
      <alignment horizontal="left" vertical="center" wrapText="1"/>
    </xf>
    <xf numFmtId="0" fontId="0" fillId="7" borderId="22" xfId="0" applyFill="1" applyBorder="1" applyAlignment="1">
      <alignment horizontal="left" vertical="center" wrapText="1"/>
    </xf>
    <xf numFmtId="0" fontId="0" fillId="7" borderId="23" xfId="0" applyFill="1" applyBorder="1" applyAlignment="1">
      <alignment horizontal="left" vertical="center" wrapText="1"/>
    </xf>
    <xf numFmtId="0" fontId="11" fillId="8" borderId="13" xfId="0" applyFont="1" applyFill="1" applyBorder="1" applyAlignment="1">
      <alignment horizontal="center"/>
    </xf>
    <xf numFmtId="0" fontId="11" fillId="8" borderId="20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</cellXfs>
  <cellStyles count="3"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24E3A-D7AF-41A9-8658-AD4AB50B2F6C}">
  <dimension ref="B1:L11"/>
  <sheetViews>
    <sheetView zoomScale="70" zoomScaleNormal="70" workbookViewId="0">
      <selection activeCell="H11" sqref="H11"/>
    </sheetView>
  </sheetViews>
  <sheetFormatPr baseColWidth="10" defaultRowHeight="14.4" x14ac:dyDescent="0.3"/>
  <cols>
    <col min="2" max="2" width="5.88671875" customWidth="1"/>
    <col min="3" max="3" width="48" customWidth="1"/>
    <col min="4" max="4" width="15.88671875" customWidth="1"/>
    <col min="5" max="5" width="15.44140625" customWidth="1"/>
    <col min="6" max="6" width="17.77734375" customWidth="1"/>
    <col min="7" max="8" width="17.21875" customWidth="1"/>
    <col min="9" max="9" width="18.44140625" customWidth="1"/>
    <col min="10" max="10" width="14.88671875" customWidth="1"/>
    <col min="11" max="11" width="17.109375" customWidth="1"/>
    <col min="12" max="12" width="10" customWidth="1"/>
  </cols>
  <sheetData>
    <row r="1" spans="2:12" ht="15" thickBot="1" x14ac:dyDescent="0.35"/>
    <row r="2" spans="2:12" ht="18" customHeight="1" x14ac:dyDescent="0.3">
      <c r="B2" s="98" t="s">
        <v>10</v>
      </c>
      <c r="C2" s="95"/>
      <c r="D2" s="96" t="s">
        <v>11</v>
      </c>
      <c r="E2" s="95" t="s">
        <v>4</v>
      </c>
      <c r="F2" s="95"/>
      <c r="G2" s="95"/>
      <c r="H2" s="96" t="s">
        <v>9</v>
      </c>
      <c r="I2" s="95" t="s">
        <v>5</v>
      </c>
      <c r="J2" s="95"/>
      <c r="K2" s="95"/>
      <c r="L2" s="101" t="s">
        <v>7</v>
      </c>
    </row>
    <row r="3" spans="2:12" ht="47.4" customHeight="1" x14ac:dyDescent="0.3">
      <c r="B3" s="99"/>
      <c r="C3" s="100"/>
      <c r="D3" s="97"/>
      <c r="E3" s="22" t="s">
        <v>1</v>
      </c>
      <c r="F3" s="22" t="s">
        <v>3</v>
      </c>
      <c r="G3" s="22" t="s">
        <v>12</v>
      </c>
      <c r="H3" s="97"/>
      <c r="I3" s="21" t="s">
        <v>14</v>
      </c>
      <c r="J3" s="22" t="s">
        <v>13</v>
      </c>
      <c r="K3" s="21" t="s">
        <v>2</v>
      </c>
      <c r="L3" s="102"/>
    </row>
    <row r="4" spans="2:12" ht="46.8" customHeight="1" x14ac:dyDescent="0.3">
      <c r="B4" s="23">
        <v>1</v>
      </c>
      <c r="C4" s="24" t="s">
        <v>31</v>
      </c>
      <c r="D4" s="25">
        <v>35000000</v>
      </c>
      <c r="E4" s="26">
        <v>3000000</v>
      </c>
      <c r="F4" s="25">
        <v>7000000</v>
      </c>
      <c r="G4" s="25">
        <v>7000000</v>
      </c>
      <c r="H4" s="25" t="s">
        <v>8</v>
      </c>
      <c r="I4" s="27">
        <v>0.5</v>
      </c>
      <c r="J4" s="28">
        <v>1</v>
      </c>
      <c r="K4" s="28" t="s">
        <v>8</v>
      </c>
      <c r="L4" s="29" t="s">
        <v>6</v>
      </c>
    </row>
    <row r="5" spans="2:12" ht="63" customHeight="1" x14ac:dyDescent="0.3">
      <c r="B5" s="23">
        <v>2</v>
      </c>
      <c r="C5" s="24" t="s">
        <v>32</v>
      </c>
      <c r="D5" s="25">
        <v>70000000</v>
      </c>
      <c r="E5" s="25">
        <v>3000000</v>
      </c>
      <c r="F5" s="25">
        <v>6000000</v>
      </c>
      <c r="G5" s="25">
        <v>6000000</v>
      </c>
      <c r="H5" s="25" t="s">
        <v>8</v>
      </c>
      <c r="I5" s="28">
        <v>0.4</v>
      </c>
      <c r="J5" s="28">
        <v>1</v>
      </c>
      <c r="K5" s="30">
        <v>1</v>
      </c>
      <c r="L5" s="29" t="str">
        <f>+L4</f>
        <v>6 meses</v>
      </c>
    </row>
    <row r="6" spans="2:12" ht="34.799999999999997" customHeight="1" x14ac:dyDescent="0.3">
      <c r="B6" s="23">
        <v>3</v>
      </c>
      <c r="C6" s="24" t="s">
        <v>33</v>
      </c>
      <c r="D6" s="25">
        <v>15000000</v>
      </c>
      <c r="E6" s="25">
        <v>2000000</v>
      </c>
      <c r="F6" s="25">
        <v>4000000</v>
      </c>
      <c r="G6" s="25">
        <v>3000000</v>
      </c>
      <c r="H6" s="25" t="s">
        <v>8</v>
      </c>
      <c r="I6" s="28">
        <v>0.5</v>
      </c>
      <c r="J6" s="28">
        <v>1</v>
      </c>
      <c r="K6" s="28" t="s">
        <v>8</v>
      </c>
      <c r="L6" s="29" t="str">
        <f t="shared" ref="L6:L10" si="0">+L5</f>
        <v>6 meses</v>
      </c>
    </row>
    <row r="7" spans="2:12" ht="67.2" customHeight="1" x14ac:dyDescent="0.3">
      <c r="B7" s="23">
        <v>4</v>
      </c>
      <c r="C7" s="24" t="s">
        <v>34</v>
      </c>
      <c r="D7" s="25">
        <v>80000000</v>
      </c>
      <c r="E7" s="25" t="s">
        <v>8</v>
      </c>
      <c r="F7" s="25" t="s">
        <v>8</v>
      </c>
      <c r="G7" s="25">
        <v>20000000</v>
      </c>
      <c r="H7" s="25" t="s">
        <v>8</v>
      </c>
      <c r="I7" s="28">
        <v>0.3</v>
      </c>
      <c r="J7" s="28">
        <v>1</v>
      </c>
      <c r="K7" s="28">
        <v>1</v>
      </c>
      <c r="L7" s="29" t="str">
        <f t="shared" si="0"/>
        <v>6 meses</v>
      </c>
    </row>
    <row r="8" spans="2:12" ht="91.8" customHeight="1" x14ac:dyDescent="0.3">
      <c r="B8" s="23">
        <v>5</v>
      </c>
      <c r="C8" s="31" t="s">
        <v>35</v>
      </c>
      <c r="D8" s="25">
        <f>50000000</f>
        <v>50000000</v>
      </c>
      <c r="E8" s="26">
        <v>4000000</v>
      </c>
      <c r="F8" s="26">
        <v>8000000</v>
      </c>
      <c r="G8" s="26">
        <v>8000000</v>
      </c>
      <c r="H8" s="32" t="s">
        <v>30</v>
      </c>
      <c r="I8" s="28">
        <v>0.3</v>
      </c>
      <c r="J8" s="28">
        <v>1</v>
      </c>
      <c r="K8" s="28">
        <v>1</v>
      </c>
      <c r="L8" s="29" t="str">
        <f t="shared" si="0"/>
        <v>6 meses</v>
      </c>
    </row>
    <row r="9" spans="2:12" ht="43.8" customHeight="1" x14ac:dyDescent="0.3">
      <c r="B9" s="23">
        <v>6</v>
      </c>
      <c r="C9" s="24" t="s">
        <v>36</v>
      </c>
      <c r="D9" s="25">
        <v>50000000</v>
      </c>
      <c r="E9" s="25" t="s">
        <v>8</v>
      </c>
      <c r="F9" s="25">
        <v>10000000</v>
      </c>
      <c r="G9" s="25">
        <v>10000000</v>
      </c>
      <c r="H9" s="25"/>
      <c r="I9" s="28">
        <v>0.3</v>
      </c>
      <c r="J9" s="28">
        <v>1</v>
      </c>
      <c r="K9" s="28">
        <v>1</v>
      </c>
      <c r="L9" s="29" t="str">
        <f t="shared" si="0"/>
        <v>6 meses</v>
      </c>
    </row>
    <row r="10" spans="2:12" ht="180" customHeight="1" thickBot="1" x14ac:dyDescent="0.35">
      <c r="B10" s="33">
        <v>7</v>
      </c>
      <c r="C10" s="34" t="s">
        <v>15</v>
      </c>
      <c r="D10" s="35">
        <v>150000000</v>
      </c>
      <c r="E10" s="35">
        <v>10000000</v>
      </c>
      <c r="F10" s="35">
        <v>30000000</v>
      </c>
      <c r="G10" s="35">
        <v>30000000</v>
      </c>
      <c r="H10" s="35" t="s">
        <v>58</v>
      </c>
      <c r="I10" s="55">
        <v>0.4</v>
      </c>
      <c r="J10" s="55">
        <v>1</v>
      </c>
      <c r="K10" s="55">
        <v>1</v>
      </c>
      <c r="L10" s="29" t="str">
        <f t="shared" si="0"/>
        <v>6 meses</v>
      </c>
    </row>
    <row r="11" spans="2:12" ht="22.95" customHeight="1" x14ac:dyDescent="0.3">
      <c r="D11" s="1" t="s">
        <v>0</v>
      </c>
    </row>
  </sheetData>
  <mergeCells count="6">
    <mergeCell ref="E2:G2"/>
    <mergeCell ref="D2:D3"/>
    <mergeCell ref="I2:K2"/>
    <mergeCell ref="B2:C3"/>
    <mergeCell ref="L2:L3"/>
    <mergeCell ref="H2:H3"/>
  </mergeCells>
  <phoneticPr fontId="3" type="noConversion"/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C0A27-F505-490C-92A0-33B4A2EC101E}">
  <dimension ref="B1:J41"/>
  <sheetViews>
    <sheetView tabSelected="1" topLeftCell="A7" zoomScaleNormal="100" workbookViewId="0">
      <selection activeCell="E24" sqref="E24"/>
    </sheetView>
  </sheetViews>
  <sheetFormatPr baseColWidth="10" defaultRowHeight="14.4" x14ac:dyDescent="0.3"/>
  <cols>
    <col min="1" max="1" width="5.77734375" customWidth="1"/>
    <col min="2" max="2" width="31.44140625" customWidth="1"/>
    <col min="3" max="3" width="15.77734375" customWidth="1"/>
    <col min="4" max="4" width="12.21875" customWidth="1"/>
    <col min="5" max="5" width="35.33203125" customWidth="1"/>
    <col min="6" max="6" width="8.21875" customWidth="1"/>
    <col min="7" max="7" width="31.44140625" customWidth="1"/>
    <col min="8" max="8" width="15" customWidth="1"/>
    <col min="9" max="9" width="12.21875" customWidth="1"/>
    <col min="10" max="10" width="35.33203125" customWidth="1"/>
  </cols>
  <sheetData>
    <row r="1" spans="2:10" ht="15" thickBot="1" x14ac:dyDescent="0.35"/>
    <row r="2" spans="2:10" x14ac:dyDescent="0.3">
      <c r="B2" s="39" t="s">
        <v>16</v>
      </c>
      <c r="C2" s="10">
        <v>1</v>
      </c>
      <c r="G2" s="39" t="s">
        <v>16</v>
      </c>
      <c r="H2" s="10">
        <v>1</v>
      </c>
    </row>
    <row r="3" spans="2:10" ht="15" thickBot="1" x14ac:dyDescent="0.35">
      <c r="B3" s="40" t="s">
        <v>17</v>
      </c>
      <c r="C3" s="68" t="s">
        <v>46</v>
      </c>
      <c r="G3" s="40" t="s">
        <v>17</v>
      </c>
      <c r="H3" s="68" t="s">
        <v>41</v>
      </c>
    </row>
    <row r="4" spans="2:10" ht="15" thickBot="1" x14ac:dyDescent="0.35"/>
    <row r="5" spans="2:10" x14ac:dyDescent="0.3">
      <c r="B5" s="103" t="s">
        <v>18</v>
      </c>
      <c r="C5" s="105" t="s">
        <v>37</v>
      </c>
      <c r="G5" s="103" t="s">
        <v>18</v>
      </c>
      <c r="H5" s="105" t="s">
        <v>37</v>
      </c>
    </row>
    <row r="6" spans="2:10" ht="15" thickBot="1" x14ac:dyDescent="0.35">
      <c r="B6" s="104"/>
      <c r="C6" s="106"/>
      <c r="G6" s="104"/>
      <c r="H6" s="106"/>
    </row>
    <row r="7" spans="2:10" x14ac:dyDescent="0.3">
      <c r="B7" s="43" t="s">
        <v>38</v>
      </c>
      <c r="C7" s="11"/>
      <c r="G7" s="43" t="s">
        <v>38</v>
      </c>
      <c r="H7" s="11"/>
    </row>
    <row r="8" spans="2:10" x14ac:dyDescent="0.3">
      <c r="B8" s="51"/>
      <c r="C8" s="65">
        <v>0</v>
      </c>
      <c r="G8" s="51"/>
      <c r="H8" s="65">
        <v>0</v>
      </c>
    </row>
    <row r="9" spans="2:10" x14ac:dyDescent="0.3">
      <c r="B9" s="51"/>
      <c r="C9" s="65">
        <v>0</v>
      </c>
      <c r="G9" s="51"/>
      <c r="H9" s="65">
        <v>0</v>
      </c>
    </row>
    <row r="10" spans="2:10" x14ac:dyDescent="0.3">
      <c r="B10" s="51"/>
      <c r="C10" s="65">
        <v>0</v>
      </c>
      <c r="G10" s="51"/>
      <c r="H10" s="65">
        <v>0</v>
      </c>
    </row>
    <row r="11" spans="2:10" x14ac:dyDescent="0.3">
      <c r="B11" s="51"/>
      <c r="C11" s="65">
        <v>0</v>
      </c>
      <c r="G11" s="51"/>
      <c r="H11" s="65">
        <v>0</v>
      </c>
    </row>
    <row r="12" spans="2:10" ht="15" thickBot="1" x14ac:dyDescent="0.35">
      <c r="B12" s="52"/>
      <c r="C12" s="66">
        <v>0</v>
      </c>
      <c r="G12" s="52"/>
      <c r="H12" s="66">
        <v>0</v>
      </c>
    </row>
    <row r="13" spans="2:10" ht="15" thickBot="1" x14ac:dyDescent="0.35">
      <c r="B13" s="44" t="s">
        <v>19</v>
      </c>
      <c r="C13" s="58">
        <f t="shared" ref="C13" si="0">SUM(C8:C12)</f>
        <v>0</v>
      </c>
      <c r="E13" s="107" t="s">
        <v>45</v>
      </c>
      <c r="G13" s="44" t="s">
        <v>19</v>
      </c>
      <c r="H13" s="58">
        <f t="shared" ref="H13" si="1">SUM(H8:H12)</f>
        <v>0</v>
      </c>
      <c r="J13" s="107" t="s">
        <v>45</v>
      </c>
    </row>
    <row r="14" spans="2:10" x14ac:dyDescent="0.3">
      <c r="B14" s="45" t="s">
        <v>39</v>
      </c>
      <c r="C14" s="12"/>
      <c r="E14" s="108"/>
      <c r="G14" s="45" t="s">
        <v>39</v>
      </c>
      <c r="H14" s="12"/>
      <c r="J14" s="108"/>
    </row>
    <row r="15" spans="2:10" x14ac:dyDescent="0.3">
      <c r="B15" s="49"/>
      <c r="C15" s="14">
        <v>0</v>
      </c>
      <c r="E15" s="108"/>
      <c r="G15" s="49"/>
      <c r="H15" s="14">
        <v>0</v>
      </c>
      <c r="J15" s="108"/>
    </row>
    <row r="16" spans="2:10" x14ac:dyDescent="0.3">
      <c r="B16" s="49"/>
      <c r="C16" s="14">
        <v>0</v>
      </c>
      <c r="E16" s="108"/>
      <c r="G16" s="49"/>
      <c r="H16" s="14">
        <v>0</v>
      </c>
      <c r="J16" s="108"/>
    </row>
    <row r="17" spans="2:10" x14ac:dyDescent="0.3">
      <c r="B17" s="49"/>
      <c r="C17" s="14">
        <v>0</v>
      </c>
      <c r="E17" s="108"/>
      <c r="G17" s="49"/>
      <c r="H17" s="14">
        <v>0</v>
      </c>
      <c r="J17" s="108"/>
    </row>
    <row r="18" spans="2:10" ht="15" thickBot="1" x14ac:dyDescent="0.35">
      <c r="B18" s="50"/>
      <c r="C18" s="15">
        <v>0</v>
      </c>
      <c r="E18" s="109"/>
      <c r="G18" s="50"/>
      <c r="H18" s="15">
        <v>0</v>
      </c>
      <c r="J18" s="109"/>
    </row>
    <row r="19" spans="2:10" ht="15" thickBot="1" x14ac:dyDescent="0.35">
      <c r="B19" s="42" t="s">
        <v>20</v>
      </c>
      <c r="C19" s="16">
        <f t="shared" ref="C19" si="2">SUM(C15:C18)</f>
        <v>0</v>
      </c>
      <c r="G19" s="42" t="s">
        <v>20</v>
      </c>
      <c r="H19" s="16">
        <f t="shared" ref="H19" si="3">SUM(H15:H18)</f>
        <v>0</v>
      </c>
    </row>
    <row r="20" spans="2:10" x14ac:dyDescent="0.3">
      <c r="B20" s="46" t="s">
        <v>40</v>
      </c>
      <c r="C20" s="13"/>
      <c r="G20" s="46" t="s">
        <v>40</v>
      </c>
      <c r="H20" s="13"/>
    </row>
    <row r="21" spans="2:10" x14ac:dyDescent="0.3">
      <c r="B21" s="47"/>
      <c r="C21" s="17">
        <v>0</v>
      </c>
      <c r="G21" s="47"/>
      <c r="H21" s="17">
        <v>0</v>
      </c>
    </row>
    <row r="22" spans="2:10" x14ac:dyDescent="0.3">
      <c r="B22" s="47"/>
      <c r="C22" s="17">
        <v>0</v>
      </c>
      <c r="G22" s="47"/>
      <c r="H22" s="17">
        <v>0</v>
      </c>
    </row>
    <row r="23" spans="2:10" x14ac:dyDescent="0.3">
      <c r="B23" s="47"/>
      <c r="C23" s="17">
        <v>0</v>
      </c>
      <c r="G23" s="47"/>
      <c r="H23" s="17">
        <v>0</v>
      </c>
    </row>
    <row r="24" spans="2:10" ht="15" thickBot="1" x14ac:dyDescent="0.35">
      <c r="B24" s="48"/>
      <c r="C24" s="18">
        <v>0</v>
      </c>
      <c r="G24" s="48"/>
      <c r="H24" s="18">
        <v>0</v>
      </c>
    </row>
    <row r="25" spans="2:10" ht="15" thickBot="1" x14ac:dyDescent="0.35">
      <c r="B25" s="41" t="s">
        <v>21</v>
      </c>
      <c r="C25" s="19">
        <f>SUM(C21:C24)</f>
        <v>0</v>
      </c>
      <c r="G25" s="41" t="s">
        <v>21</v>
      </c>
      <c r="H25" s="19">
        <f>SUM(H21:H24)</f>
        <v>0</v>
      </c>
    </row>
    <row r="26" spans="2:10" ht="7.2" customHeight="1" thickBot="1" x14ac:dyDescent="0.35"/>
    <row r="27" spans="2:10" ht="15" thickBot="1" x14ac:dyDescent="0.35">
      <c r="B27" s="36" t="s">
        <v>22</v>
      </c>
      <c r="C27" s="20">
        <f>+C13+C19+C25</f>
        <v>0</v>
      </c>
      <c r="G27" s="36" t="s">
        <v>22</v>
      </c>
      <c r="H27" s="20">
        <f>+H13+H19+H25</f>
        <v>0</v>
      </c>
    </row>
    <row r="29" spans="2:10" ht="15" thickBot="1" x14ac:dyDescent="0.35"/>
    <row r="30" spans="2:10" ht="15" thickBot="1" x14ac:dyDescent="0.35">
      <c r="C30" s="110" t="s">
        <v>44</v>
      </c>
      <c r="D30" s="111"/>
      <c r="H30" s="110" t="s">
        <v>44</v>
      </c>
      <c r="I30" s="111"/>
    </row>
    <row r="31" spans="2:10" x14ac:dyDescent="0.3">
      <c r="B31" s="37" t="str">
        <f>+B5</f>
        <v>ÍTEM</v>
      </c>
      <c r="C31" s="37" t="s">
        <v>23</v>
      </c>
      <c r="D31" s="53" t="s">
        <v>24</v>
      </c>
      <c r="E31" s="53" t="s">
        <v>28</v>
      </c>
      <c r="G31" s="37" t="str">
        <f>+G5</f>
        <v>ÍTEM</v>
      </c>
      <c r="H31" s="37" t="s">
        <v>23</v>
      </c>
      <c r="I31" s="53" t="s">
        <v>24</v>
      </c>
      <c r="J31" s="53" t="s">
        <v>28</v>
      </c>
    </row>
    <row r="32" spans="2:10" x14ac:dyDescent="0.3">
      <c r="B32" s="38"/>
      <c r="C32" s="38"/>
      <c r="D32" s="54"/>
      <c r="E32" s="54"/>
      <c r="G32" s="38"/>
      <c r="H32" s="38"/>
      <c r="I32" s="54"/>
      <c r="J32" s="54"/>
    </row>
    <row r="33" spans="2:10" x14ac:dyDescent="0.3">
      <c r="B33" s="5" t="str">
        <f>+B7</f>
        <v>HONORARIOS:</v>
      </c>
      <c r="C33" s="90" t="s">
        <v>25</v>
      </c>
      <c r="D33" s="87" t="e">
        <f>+C13/C27</f>
        <v>#DIV/0!</v>
      </c>
      <c r="E33" s="61" t="e">
        <f>IF(D33&lt;=50%,"OK","Supera el % de cofinanciamiento")</f>
        <v>#DIV/0!</v>
      </c>
      <c r="G33" s="5" t="str">
        <f>+G7</f>
        <v>HONORARIOS:</v>
      </c>
      <c r="H33" s="2" t="s">
        <v>25</v>
      </c>
      <c r="I33" s="87" t="e">
        <f>+H13/H27</f>
        <v>#DIV/0!</v>
      </c>
      <c r="J33" s="61" t="e">
        <f>IF(I33&lt;=50%,"OK","Supera el % de cofinanciamiento")</f>
        <v>#DIV/0!</v>
      </c>
    </row>
    <row r="34" spans="2:10" x14ac:dyDescent="0.3">
      <c r="B34" s="6" t="str">
        <f>+B19</f>
        <v>TOTAL OPERACIÓN Y DIFUSION</v>
      </c>
      <c r="C34" s="91" t="s">
        <v>26</v>
      </c>
      <c r="D34" s="88" t="e">
        <f>+C19/C27</f>
        <v>#DIV/0!</v>
      </c>
      <c r="E34" s="62" t="e">
        <f>IF(D34&lt;=100%,"OK","Supera el % de cofinanciamiento")</f>
        <v>#DIV/0!</v>
      </c>
      <c r="G34" s="6" t="str">
        <f>+G19</f>
        <v>TOTAL OPERACIÓN Y DIFUSION</v>
      </c>
      <c r="H34" s="3" t="s">
        <v>26</v>
      </c>
      <c r="I34" s="88" t="e">
        <f>+H19/H27</f>
        <v>#DIV/0!</v>
      </c>
      <c r="J34" s="62" t="e">
        <f>IF(I34&lt;=100%,"OK","Supera el % de cofinanciamiento")</f>
        <v>#DIV/0!</v>
      </c>
    </row>
    <row r="35" spans="2:10" x14ac:dyDescent="0.3">
      <c r="B35" s="7" t="str">
        <f>+B25</f>
        <v>TOTAL INVERSION</v>
      </c>
      <c r="C35" s="4" t="s">
        <v>29</v>
      </c>
      <c r="D35" s="59">
        <f>+C25</f>
        <v>0</v>
      </c>
      <c r="E35" s="63" t="str">
        <f>IF(C25&gt;0,"Supera el monto máximo de la línea","OK")</f>
        <v>OK</v>
      </c>
      <c r="G35" s="7" t="str">
        <f>+G25</f>
        <v>TOTAL INVERSION</v>
      </c>
      <c r="H35" s="4" t="s">
        <v>29</v>
      </c>
      <c r="I35" s="59">
        <f>+H25</f>
        <v>0</v>
      </c>
      <c r="J35" s="63" t="str">
        <f>IF(H25&gt;0,"Supera el monto máximo de la línea","OK")</f>
        <v>OK</v>
      </c>
    </row>
    <row r="36" spans="2:10" ht="15" thickBot="1" x14ac:dyDescent="0.35">
      <c r="B36" s="8" t="s">
        <v>22</v>
      </c>
      <c r="C36" s="9" t="s">
        <v>27</v>
      </c>
      <c r="D36" s="60">
        <f>+C27</f>
        <v>0</v>
      </c>
      <c r="E36" s="64" t="str">
        <f>IF(C27&lt;=3000000,"OK","Supera el monto máximo de financiamiento")</f>
        <v>OK</v>
      </c>
      <c r="G36" s="8" t="s">
        <v>22</v>
      </c>
      <c r="H36" s="9" t="s">
        <v>42</v>
      </c>
      <c r="I36" s="60">
        <f>+H27</f>
        <v>0</v>
      </c>
      <c r="J36" s="64" t="str">
        <f>IF(H27&lt;=7000000,"OK","Supera el monto máximo de financiamiento")</f>
        <v>OK</v>
      </c>
    </row>
    <row r="41" spans="2:10" x14ac:dyDescent="0.3">
      <c r="B41" s="67"/>
      <c r="C41" s="67"/>
      <c r="D41" s="67"/>
      <c r="E41" s="67"/>
    </row>
  </sheetData>
  <sheetProtection algorithmName="SHA-512" hashValue="himCrK/nYYfQeTIuX+vOc8LHrCTh/6u/td+GR5Gv0e4xSwOHT0j5NHvCof/1toC6kElXrR9J55b9u9m3xTiXVw==" saltValue="dvhnFFywgDTu4tHjdNE/pg==" spinCount="100000" sheet="1" objects="1" scenarios="1"/>
  <protectedRanges>
    <protectedRange sqref="B8:C12" name="Rango1"/>
    <protectedRange sqref="B15:C18" name="Rango2"/>
    <protectedRange sqref="G8:H12" name="Rango4"/>
    <protectedRange sqref="G15:H18" name="Rango5"/>
  </protectedRanges>
  <mergeCells count="8">
    <mergeCell ref="C30:D30"/>
    <mergeCell ref="B5:B6"/>
    <mergeCell ref="C5:C6"/>
    <mergeCell ref="G5:G6"/>
    <mergeCell ref="H5:H6"/>
    <mergeCell ref="J13:J18"/>
    <mergeCell ref="H30:I30"/>
    <mergeCell ref="E13:E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7D3A1-BB07-4D4B-BA26-FB9ECB95F9B0}">
  <dimension ref="B1:J41"/>
  <sheetViews>
    <sheetView topLeftCell="A18" workbookViewId="0">
      <selection activeCell="H14" sqref="H14"/>
    </sheetView>
  </sheetViews>
  <sheetFormatPr baseColWidth="10" defaultRowHeight="14.4" x14ac:dyDescent="0.3"/>
  <cols>
    <col min="1" max="1" width="5.77734375" customWidth="1"/>
    <col min="2" max="2" width="31.44140625" customWidth="1"/>
    <col min="3" max="3" width="15.77734375" customWidth="1"/>
    <col min="4" max="4" width="12.21875" customWidth="1"/>
    <col min="5" max="5" width="35.33203125" customWidth="1"/>
    <col min="6" max="6" width="8.21875" customWidth="1"/>
    <col min="7" max="7" width="31.44140625" customWidth="1"/>
    <col min="8" max="8" width="15" customWidth="1"/>
    <col min="9" max="9" width="12.21875" customWidth="1"/>
    <col min="10" max="10" width="35.33203125" customWidth="1"/>
  </cols>
  <sheetData>
    <row r="1" spans="2:10" ht="15" thickBot="1" x14ac:dyDescent="0.35"/>
    <row r="2" spans="2:10" x14ac:dyDescent="0.3">
      <c r="B2" s="39" t="s">
        <v>16</v>
      </c>
      <c r="C2" s="10">
        <v>2</v>
      </c>
      <c r="G2" s="39" t="s">
        <v>16</v>
      </c>
      <c r="H2" s="10">
        <v>2</v>
      </c>
    </row>
    <row r="3" spans="2:10" ht="15" thickBot="1" x14ac:dyDescent="0.35">
      <c r="B3" s="40" t="s">
        <v>17</v>
      </c>
      <c r="C3" s="68" t="s">
        <v>46</v>
      </c>
      <c r="G3" s="40" t="s">
        <v>17</v>
      </c>
      <c r="H3" s="68" t="s">
        <v>41</v>
      </c>
    </row>
    <row r="4" spans="2:10" ht="15" thickBot="1" x14ac:dyDescent="0.35"/>
    <row r="5" spans="2:10" ht="14.25" customHeight="1" x14ac:dyDescent="0.3">
      <c r="B5" s="112" t="s">
        <v>18</v>
      </c>
      <c r="C5" s="105" t="s">
        <v>37</v>
      </c>
      <c r="G5" s="112" t="s">
        <v>18</v>
      </c>
      <c r="H5" s="105" t="s">
        <v>37</v>
      </c>
    </row>
    <row r="6" spans="2:10" ht="15" thickBot="1" x14ac:dyDescent="0.35">
      <c r="B6" s="113"/>
      <c r="C6" s="106"/>
      <c r="G6" s="113"/>
      <c r="H6" s="106"/>
    </row>
    <row r="7" spans="2:10" x14ac:dyDescent="0.3">
      <c r="B7" s="43" t="s">
        <v>38</v>
      </c>
      <c r="C7" s="11"/>
      <c r="G7" s="43" t="s">
        <v>38</v>
      </c>
      <c r="H7" s="11"/>
    </row>
    <row r="8" spans="2:10" x14ac:dyDescent="0.3">
      <c r="B8" s="51"/>
      <c r="C8" s="65">
        <v>0</v>
      </c>
      <c r="G8" s="51"/>
      <c r="H8" s="65">
        <v>0</v>
      </c>
    </row>
    <row r="9" spans="2:10" x14ac:dyDescent="0.3">
      <c r="B9" s="51"/>
      <c r="C9" s="65">
        <v>0</v>
      </c>
      <c r="G9" s="51"/>
      <c r="H9" s="65">
        <v>0</v>
      </c>
    </row>
    <row r="10" spans="2:10" x14ac:dyDescent="0.3">
      <c r="B10" s="51"/>
      <c r="C10" s="65">
        <v>0</v>
      </c>
      <c r="G10" s="51"/>
      <c r="H10" s="65">
        <v>0</v>
      </c>
    </row>
    <row r="11" spans="2:10" x14ac:dyDescent="0.3">
      <c r="B11" s="51"/>
      <c r="C11" s="65">
        <v>0</v>
      </c>
      <c r="G11" s="51"/>
      <c r="H11" s="65">
        <v>0</v>
      </c>
    </row>
    <row r="12" spans="2:10" ht="15" thickBot="1" x14ac:dyDescent="0.35">
      <c r="B12" s="52"/>
      <c r="C12" s="66">
        <v>0</v>
      </c>
      <c r="G12" s="52"/>
      <c r="H12" s="66">
        <v>0</v>
      </c>
    </row>
    <row r="13" spans="2:10" ht="14.7" customHeight="1" thickBot="1" x14ac:dyDescent="0.35">
      <c r="B13" s="44" t="s">
        <v>19</v>
      </c>
      <c r="C13" s="58">
        <f t="shared" ref="C13" si="0">SUM(C8:C12)</f>
        <v>0</v>
      </c>
      <c r="E13" s="107" t="s">
        <v>45</v>
      </c>
      <c r="G13" s="44" t="s">
        <v>19</v>
      </c>
      <c r="H13" s="58">
        <f t="shared" ref="H13" si="1">SUM(H8:H12)</f>
        <v>0</v>
      </c>
      <c r="J13" s="107" t="s">
        <v>45</v>
      </c>
    </row>
    <row r="14" spans="2:10" x14ac:dyDescent="0.3">
      <c r="B14" s="45" t="s">
        <v>39</v>
      </c>
      <c r="C14" s="12"/>
      <c r="E14" s="108"/>
      <c r="G14" s="45" t="s">
        <v>39</v>
      </c>
      <c r="H14" s="12"/>
      <c r="J14" s="108"/>
    </row>
    <row r="15" spans="2:10" x14ac:dyDescent="0.3">
      <c r="B15" s="49"/>
      <c r="C15" s="14">
        <v>0</v>
      </c>
      <c r="E15" s="108"/>
      <c r="G15" s="49"/>
      <c r="H15" s="14">
        <v>0</v>
      </c>
      <c r="J15" s="108"/>
    </row>
    <row r="16" spans="2:10" x14ac:dyDescent="0.3">
      <c r="B16" s="49"/>
      <c r="C16" s="14">
        <v>0</v>
      </c>
      <c r="E16" s="108"/>
      <c r="G16" s="49"/>
      <c r="H16" s="14">
        <v>0</v>
      </c>
      <c r="J16" s="108"/>
    </row>
    <row r="17" spans="2:10" x14ac:dyDescent="0.3">
      <c r="B17" s="49"/>
      <c r="C17" s="14">
        <v>0</v>
      </c>
      <c r="E17" s="108"/>
      <c r="G17" s="49"/>
      <c r="H17" s="14">
        <v>0</v>
      </c>
      <c r="J17" s="108"/>
    </row>
    <row r="18" spans="2:10" ht="15" thickBot="1" x14ac:dyDescent="0.35">
      <c r="B18" s="50"/>
      <c r="C18" s="15">
        <v>0</v>
      </c>
      <c r="E18" s="109"/>
      <c r="G18" s="50"/>
      <c r="H18" s="15">
        <v>0</v>
      </c>
      <c r="J18" s="109"/>
    </row>
    <row r="19" spans="2:10" ht="15" thickBot="1" x14ac:dyDescent="0.35">
      <c r="B19" s="42" t="s">
        <v>20</v>
      </c>
      <c r="C19" s="16">
        <f t="shared" ref="C19" si="2">SUM(C15:C18)</f>
        <v>0</v>
      </c>
      <c r="G19" s="42" t="s">
        <v>20</v>
      </c>
      <c r="H19" s="16">
        <f t="shared" ref="H19" si="3">SUM(H15:H18)</f>
        <v>0</v>
      </c>
    </row>
    <row r="20" spans="2:10" x14ac:dyDescent="0.3">
      <c r="B20" s="46" t="s">
        <v>40</v>
      </c>
      <c r="C20" s="13"/>
      <c r="G20" s="46" t="s">
        <v>40</v>
      </c>
      <c r="H20" s="13"/>
    </row>
    <row r="21" spans="2:10" x14ac:dyDescent="0.3">
      <c r="B21" s="47"/>
      <c r="C21" s="17">
        <v>0</v>
      </c>
      <c r="G21" s="47"/>
      <c r="H21" s="17">
        <v>0</v>
      </c>
    </row>
    <row r="22" spans="2:10" x14ac:dyDescent="0.3">
      <c r="B22" s="47"/>
      <c r="C22" s="17">
        <v>0</v>
      </c>
      <c r="G22" s="47"/>
      <c r="H22" s="17">
        <v>0</v>
      </c>
    </row>
    <row r="23" spans="2:10" x14ac:dyDescent="0.3">
      <c r="B23" s="47"/>
      <c r="C23" s="17">
        <v>0</v>
      </c>
      <c r="G23" s="47"/>
      <c r="H23" s="17">
        <v>0</v>
      </c>
    </row>
    <row r="24" spans="2:10" ht="15" thickBot="1" x14ac:dyDescent="0.35">
      <c r="B24" s="48"/>
      <c r="C24" s="18">
        <v>0</v>
      </c>
      <c r="G24" s="48"/>
      <c r="H24" s="18">
        <v>0</v>
      </c>
    </row>
    <row r="25" spans="2:10" ht="15" thickBot="1" x14ac:dyDescent="0.35">
      <c r="B25" s="41" t="s">
        <v>21</v>
      </c>
      <c r="C25" s="19">
        <f>SUM(C21:C24)</f>
        <v>0</v>
      </c>
      <c r="G25" s="41" t="s">
        <v>21</v>
      </c>
      <c r="H25" s="19">
        <f>SUM(H21:H24)</f>
        <v>0</v>
      </c>
    </row>
    <row r="26" spans="2:10" ht="7.2" customHeight="1" thickBot="1" x14ac:dyDescent="0.35"/>
    <row r="27" spans="2:10" ht="15" thickBot="1" x14ac:dyDescent="0.35">
      <c r="B27" s="36" t="s">
        <v>22</v>
      </c>
      <c r="C27" s="20">
        <f>+C13+C19+C25</f>
        <v>0</v>
      </c>
      <c r="G27" s="36" t="s">
        <v>22</v>
      </c>
      <c r="H27" s="20">
        <f>+H13+H19+H25</f>
        <v>0</v>
      </c>
    </row>
    <row r="29" spans="2:10" ht="15" thickBot="1" x14ac:dyDescent="0.35"/>
    <row r="30" spans="2:10" ht="15" thickBot="1" x14ac:dyDescent="0.35">
      <c r="C30" s="110" t="s">
        <v>44</v>
      </c>
      <c r="D30" s="111"/>
      <c r="H30" s="110" t="s">
        <v>44</v>
      </c>
      <c r="I30" s="111"/>
    </row>
    <row r="31" spans="2:10" x14ac:dyDescent="0.3">
      <c r="B31" s="37" t="str">
        <f>+B5</f>
        <v>ÍTEM</v>
      </c>
      <c r="C31" s="37" t="s">
        <v>23</v>
      </c>
      <c r="D31" s="53" t="s">
        <v>24</v>
      </c>
      <c r="E31" s="53" t="s">
        <v>28</v>
      </c>
      <c r="G31" s="37" t="str">
        <f>+G5</f>
        <v>ÍTEM</v>
      </c>
      <c r="H31" s="37" t="s">
        <v>23</v>
      </c>
      <c r="I31" s="53" t="s">
        <v>24</v>
      </c>
      <c r="J31" s="53" t="s">
        <v>28</v>
      </c>
    </row>
    <row r="32" spans="2:10" x14ac:dyDescent="0.3">
      <c r="B32" s="38"/>
      <c r="C32" s="38"/>
      <c r="D32" s="54"/>
      <c r="E32" s="54"/>
      <c r="G32" s="38"/>
      <c r="H32" s="38"/>
      <c r="I32" s="54"/>
      <c r="J32" s="54"/>
    </row>
    <row r="33" spans="2:10" x14ac:dyDescent="0.3">
      <c r="B33" s="5" t="str">
        <f>+B7</f>
        <v>HONORARIOS:</v>
      </c>
      <c r="C33" s="2" t="s">
        <v>43</v>
      </c>
      <c r="D33" s="87" t="e">
        <f>+C13/C27</f>
        <v>#DIV/0!</v>
      </c>
      <c r="E33" s="61" t="e">
        <f>IF(D33&lt;=40%,"OK","Supera el % de cofinanciamiento")</f>
        <v>#DIV/0!</v>
      </c>
      <c r="G33" s="5" t="str">
        <f>+G7</f>
        <v>HONORARIOS:</v>
      </c>
      <c r="H33" s="2" t="s">
        <v>43</v>
      </c>
      <c r="I33" s="87" t="e">
        <f>+H13/H27</f>
        <v>#DIV/0!</v>
      </c>
      <c r="J33" s="61" t="e">
        <f>IF(I33&lt;=40%,"OK","Supera el % de cofinanciamiento")</f>
        <v>#DIV/0!</v>
      </c>
    </row>
    <row r="34" spans="2:10" x14ac:dyDescent="0.3">
      <c r="B34" s="6" t="str">
        <f>+B19</f>
        <v>TOTAL OPERACIÓN Y DIFUSION</v>
      </c>
      <c r="C34" s="3" t="s">
        <v>26</v>
      </c>
      <c r="D34" s="88" t="e">
        <f>+C19/C27</f>
        <v>#DIV/0!</v>
      </c>
      <c r="E34" s="62" t="e">
        <f>IF(D34&lt;=100%,"OK","Supera el % de cofinanciamiento")</f>
        <v>#DIV/0!</v>
      </c>
      <c r="G34" s="6" t="str">
        <f>+G19</f>
        <v>TOTAL OPERACIÓN Y DIFUSION</v>
      </c>
      <c r="H34" s="3" t="s">
        <v>26</v>
      </c>
      <c r="I34" s="88" t="e">
        <f>+H19/H27</f>
        <v>#DIV/0!</v>
      </c>
      <c r="J34" s="62" t="e">
        <f>IF(I34&lt;=100%,"OK","Supera el % de cofinanciamiento")</f>
        <v>#DIV/0!</v>
      </c>
    </row>
    <row r="35" spans="2:10" x14ac:dyDescent="0.3">
      <c r="B35" s="7" t="str">
        <f>+B25</f>
        <v>TOTAL INVERSION</v>
      </c>
      <c r="C35" s="4" t="s">
        <v>26</v>
      </c>
      <c r="D35" s="92" t="e">
        <f>+C25/C27</f>
        <v>#DIV/0!</v>
      </c>
      <c r="E35" s="63" t="e">
        <f>IF(D35&lt;=100%,"OK","Supera el % de cofinanciamiento")</f>
        <v>#DIV/0!</v>
      </c>
      <c r="G35" s="7" t="str">
        <f>+G25</f>
        <v>TOTAL INVERSION</v>
      </c>
      <c r="H35" s="4" t="s">
        <v>26</v>
      </c>
      <c r="I35" s="89" t="e">
        <f>+H25/H27</f>
        <v>#DIV/0!</v>
      </c>
      <c r="J35" s="63" t="e">
        <f>IF(I35&lt;=100%,"OK","Supera el % de cofinanciamiento")</f>
        <v>#DIV/0!</v>
      </c>
    </row>
    <row r="36" spans="2:10" ht="15" thickBot="1" x14ac:dyDescent="0.35">
      <c r="B36" s="8" t="s">
        <v>22</v>
      </c>
      <c r="C36" s="9" t="s">
        <v>27</v>
      </c>
      <c r="D36" s="60">
        <f>+C27</f>
        <v>0</v>
      </c>
      <c r="E36" s="64" t="str">
        <f>IF(C27&lt;=3000000,"OK","Supera el monto máximo de financiamiento")</f>
        <v>OK</v>
      </c>
      <c r="G36" s="8" t="s">
        <v>22</v>
      </c>
      <c r="H36" s="9" t="s">
        <v>47</v>
      </c>
      <c r="I36" s="60">
        <f>+H27</f>
        <v>0</v>
      </c>
      <c r="J36" s="64" t="str">
        <f>IF(H27&lt;=6000000,"OK","Supera el monto máximo de financiamiento")</f>
        <v>OK</v>
      </c>
    </row>
    <row r="41" spans="2:10" x14ac:dyDescent="0.3">
      <c r="B41" s="67"/>
      <c r="C41" s="67"/>
      <c r="D41" s="67"/>
      <c r="E41" s="67"/>
    </row>
  </sheetData>
  <sheetProtection algorithmName="SHA-512" hashValue="jMLRxqOBkI0sVU37ALA48qgD5HZZWRBe7KcXS7dufyRUPQSSBuF9LlWn06UV31CoV5bJCxHfVOWsm4jvrKVQwQ==" saltValue="6IZaIruPtaPlhYmJhlE8LQ==" spinCount="100000" sheet="1" objects="1" scenarios="1"/>
  <protectedRanges>
    <protectedRange sqref="G21:H24" name="Rango6"/>
    <protectedRange sqref="G15:H18" name="Rango5"/>
    <protectedRange sqref="G8:H12" name="Rango4"/>
    <protectedRange sqref="B8:C12" name="Rango1"/>
    <protectedRange sqref="B15:C18" name="Rango2"/>
    <protectedRange sqref="B21:C24" name="Rango3"/>
  </protectedRanges>
  <mergeCells count="8">
    <mergeCell ref="C30:D30"/>
    <mergeCell ref="B5:B6"/>
    <mergeCell ref="C5:C6"/>
    <mergeCell ref="E13:E18"/>
    <mergeCell ref="G5:G6"/>
    <mergeCell ref="H5:H6"/>
    <mergeCell ref="J13:J18"/>
    <mergeCell ref="H30:I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12787-05F9-4485-A945-4BDE0C320DFA}">
  <dimension ref="B1:J41"/>
  <sheetViews>
    <sheetView topLeftCell="A4" workbookViewId="0">
      <selection activeCell="G7" sqref="G7"/>
    </sheetView>
  </sheetViews>
  <sheetFormatPr baseColWidth="10" defaultRowHeight="14.4" x14ac:dyDescent="0.3"/>
  <cols>
    <col min="1" max="1" width="5.77734375" customWidth="1"/>
    <col min="2" max="2" width="31.44140625" customWidth="1"/>
    <col min="3" max="3" width="15.77734375" customWidth="1"/>
    <col min="4" max="4" width="12.21875" customWidth="1"/>
    <col min="5" max="5" width="35.33203125" customWidth="1"/>
    <col min="6" max="6" width="8.21875" customWidth="1"/>
    <col min="7" max="7" width="31.44140625" customWidth="1"/>
    <col min="8" max="8" width="15" customWidth="1"/>
    <col min="9" max="9" width="12.21875" customWidth="1"/>
    <col min="10" max="10" width="35.33203125" customWidth="1"/>
  </cols>
  <sheetData>
    <row r="1" spans="2:10" ht="15" thickBot="1" x14ac:dyDescent="0.35"/>
    <row r="2" spans="2:10" x14ac:dyDescent="0.3">
      <c r="B2" s="39" t="s">
        <v>16</v>
      </c>
      <c r="C2" s="10">
        <v>1</v>
      </c>
      <c r="G2" s="39" t="s">
        <v>16</v>
      </c>
      <c r="H2" s="10">
        <v>1</v>
      </c>
    </row>
    <row r="3" spans="2:10" ht="15" thickBot="1" x14ac:dyDescent="0.35">
      <c r="B3" s="40" t="s">
        <v>17</v>
      </c>
      <c r="C3" s="68" t="s">
        <v>46</v>
      </c>
      <c r="G3" s="40" t="s">
        <v>17</v>
      </c>
      <c r="H3" s="68" t="s">
        <v>41</v>
      </c>
    </row>
    <row r="4" spans="2:10" ht="15" thickBot="1" x14ac:dyDescent="0.35"/>
    <row r="5" spans="2:10" x14ac:dyDescent="0.3">
      <c r="B5" s="103" t="s">
        <v>18</v>
      </c>
      <c r="C5" s="105" t="s">
        <v>37</v>
      </c>
      <c r="G5" s="103" t="s">
        <v>18</v>
      </c>
      <c r="H5" s="105" t="s">
        <v>37</v>
      </c>
    </row>
    <row r="6" spans="2:10" ht="15" thickBot="1" x14ac:dyDescent="0.35">
      <c r="B6" s="104"/>
      <c r="C6" s="106"/>
      <c r="G6" s="104"/>
      <c r="H6" s="106"/>
    </row>
    <row r="7" spans="2:10" x14ac:dyDescent="0.3">
      <c r="B7" s="43" t="s">
        <v>38</v>
      </c>
      <c r="C7" s="11"/>
      <c r="G7" s="43" t="s">
        <v>38</v>
      </c>
      <c r="H7" s="11"/>
    </row>
    <row r="8" spans="2:10" x14ac:dyDescent="0.3">
      <c r="B8" s="51"/>
      <c r="C8" s="65">
        <v>0</v>
      </c>
      <c r="G8" s="51"/>
      <c r="H8" s="65">
        <v>0</v>
      </c>
    </row>
    <row r="9" spans="2:10" x14ac:dyDescent="0.3">
      <c r="B9" s="51"/>
      <c r="C9" s="65">
        <v>0</v>
      </c>
      <c r="G9" s="51"/>
      <c r="H9" s="65">
        <v>0</v>
      </c>
    </row>
    <row r="10" spans="2:10" x14ac:dyDescent="0.3">
      <c r="B10" s="51"/>
      <c r="C10" s="65"/>
      <c r="G10" s="51"/>
      <c r="H10" s="65">
        <v>0</v>
      </c>
    </row>
    <row r="11" spans="2:10" x14ac:dyDescent="0.3">
      <c r="B11" s="51"/>
      <c r="C11" s="65">
        <v>0</v>
      </c>
      <c r="G11" s="51"/>
      <c r="H11" s="65">
        <v>0</v>
      </c>
    </row>
    <row r="12" spans="2:10" ht="15" thickBot="1" x14ac:dyDescent="0.35">
      <c r="B12" s="52"/>
      <c r="C12" s="66">
        <v>0</v>
      </c>
      <c r="G12" s="52"/>
      <c r="H12" s="66">
        <v>0</v>
      </c>
    </row>
    <row r="13" spans="2:10" ht="15" thickBot="1" x14ac:dyDescent="0.35">
      <c r="B13" s="44" t="s">
        <v>19</v>
      </c>
      <c r="C13" s="58">
        <f t="shared" ref="C13" si="0">SUM(C8:C12)</f>
        <v>0</v>
      </c>
      <c r="E13" s="107" t="s">
        <v>45</v>
      </c>
      <c r="G13" s="44" t="s">
        <v>19</v>
      </c>
      <c r="H13" s="58">
        <f t="shared" ref="H13" si="1">SUM(H8:H12)</f>
        <v>0</v>
      </c>
      <c r="J13" s="107" t="s">
        <v>45</v>
      </c>
    </row>
    <row r="14" spans="2:10" x14ac:dyDescent="0.3">
      <c r="B14" s="45" t="s">
        <v>39</v>
      </c>
      <c r="C14" s="12"/>
      <c r="E14" s="108"/>
      <c r="G14" s="45" t="s">
        <v>39</v>
      </c>
      <c r="H14" s="12"/>
      <c r="J14" s="108"/>
    </row>
    <row r="15" spans="2:10" x14ac:dyDescent="0.3">
      <c r="B15" s="49"/>
      <c r="C15" s="14">
        <v>0</v>
      </c>
      <c r="E15" s="108"/>
      <c r="G15" s="49"/>
      <c r="H15" s="14">
        <v>0</v>
      </c>
      <c r="J15" s="108"/>
    </row>
    <row r="16" spans="2:10" x14ac:dyDescent="0.3">
      <c r="B16" s="49"/>
      <c r="C16" s="14">
        <v>0</v>
      </c>
      <c r="E16" s="108"/>
      <c r="G16" s="49"/>
      <c r="H16" s="14">
        <v>0</v>
      </c>
      <c r="J16" s="108"/>
    </row>
    <row r="17" spans="2:10" x14ac:dyDescent="0.3">
      <c r="B17" s="49"/>
      <c r="C17" s="14">
        <v>0</v>
      </c>
      <c r="E17" s="108"/>
      <c r="G17" s="49"/>
      <c r="H17" s="14">
        <v>0</v>
      </c>
      <c r="J17" s="108"/>
    </row>
    <row r="18" spans="2:10" ht="15" thickBot="1" x14ac:dyDescent="0.35">
      <c r="B18" s="50"/>
      <c r="C18" s="15">
        <v>0</v>
      </c>
      <c r="E18" s="109"/>
      <c r="G18" s="50"/>
      <c r="H18" s="15">
        <v>0</v>
      </c>
      <c r="J18" s="109"/>
    </row>
    <row r="19" spans="2:10" ht="15" thickBot="1" x14ac:dyDescent="0.35">
      <c r="B19" s="42" t="s">
        <v>20</v>
      </c>
      <c r="C19" s="16">
        <f t="shared" ref="C19" si="2">SUM(C15:C18)</f>
        <v>0</v>
      </c>
      <c r="G19" s="42" t="s">
        <v>20</v>
      </c>
      <c r="H19" s="16">
        <f t="shared" ref="H19" si="3">SUM(H15:H18)</f>
        <v>0</v>
      </c>
    </row>
    <row r="20" spans="2:10" x14ac:dyDescent="0.3">
      <c r="B20" s="46" t="s">
        <v>40</v>
      </c>
      <c r="C20" s="13"/>
      <c r="G20" s="46" t="s">
        <v>40</v>
      </c>
      <c r="H20" s="13"/>
    </row>
    <row r="21" spans="2:10" x14ac:dyDescent="0.3">
      <c r="B21" s="47"/>
      <c r="C21" s="17">
        <v>0</v>
      </c>
      <c r="G21" s="47"/>
      <c r="H21" s="17">
        <v>0</v>
      </c>
    </row>
    <row r="22" spans="2:10" x14ac:dyDescent="0.3">
      <c r="B22" s="47"/>
      <c r="C22" s="17">
        <v>0</v>
      </c>
      <c r="G22" s="47"/>
      <c r="H22" s="17">
        <v>0</v>
      </c>
    </row>
    <row r="23" spans="2:10" x14ac:dyDescent="0.3">
      <c r="B23" s="47"/>
      <c r="C23" s="17">
        <v>0</v>
      </c>
      <c r="G23" s="47"/>
      <c r="H23" s="17">
        <v>0</v>
      </c>
    </row>
    <row r="24" spans="2:10" ht="15" thickBot="1" x14ac:dyDescent="0.35">
      <c r="B24" s="48"/>
      <c r="C24" s="18">
        <v>0</v>
      </c>
      <c r="G24" s="48"/>
      <c r="H24" s="18">
        <v>0</v>
      </c>
    </row>
    <row r="25" spans="2:10" ht="15" thickBot="1" x14ac:dyDescent="0.35">
      <c r="B25" s="41" t="s">
        <v>21</v>
      </c>
      <c r="C25" s="19">
        <f>SUM(C21:C24)</f>
        <v>0</v>
      </c>
      <c r="G25" s="41" t="s">
        <v>21</v>
      </c>
      <c r="H25" s="19">
        <f>SUM(H21:H24)</f>
        <v>0</v>
      </c>
    </row>
    <row r="26" spans="2:10" ht="7.2" customHeight="1" thickBot="1" x14ac:dyDescent="0.35"/>
    <row r="27" spans="2:10" ht="15" thickBot="1" x14ac:dyDescent="0.35">
      <c r="B27" s="36" t="s">
        <v>22</v>
      </c>
      <c r="C27" s="20">
        <f>+C13+C19+C25</f>
        <v>0</v>
      </c>
      <c r="G27" s="36" t="s">
        <v>22</v>
      </c>
      <c r="H27" s="20">
        <f>+H13+H19+H25</f>
        <v>0</v>
      </c>
    </row>
    <row r="29" spans="2:10" ht="15" thickBot="1" x14ac:dyDescent="0.35"/>
    <row r="30" spans="2:10" ht="15" thickBot="1" x14ac:dyDescent="0.35">
      <c r="C30" s="110" t="s">
        <v>44</v>
      </c>
      <c r="D30" s="111"/>
      <c r="H30" s="110" t="s">
        <v>44</v>
      </c>
      <c r="I30" s="111"/>
    </row>
    <row r="31" spans="2:10" x14ac:dyDescent="0.3">
      <c r="B31" s="37" t="str">
        <f>+B5</f>
        <v>ÍTEM</v>
      </c>
      <c r="C31" s="37" t="s">
        <v>23</v>
      </c>
      <c r="D31" s="53" t="s">
        <v>24</v>
      </c>
      <c r="E31" s="53" t="s">
        <v>28</v>
      </c>
      <c r="G31" s="37" t="str">
        <f>+G5</f>
        <v>ÍTEM</v>
      </c>
      <c r="H31" s="37" t="s">
        <v>23</v>
      </c>
      <c r="I31" s="53" t="s">
        <v>24</v>
      </c>
      <c r="J31" s="53" t="s">
        <v>28</v>
      </c>
    </row>
    <row r="32" spans="2:10" x14ac:dyDescent="0.3">
      <c r="B32" s="38"/>
      <c r="C32" s="38"/>
      <c r="D32" s="54"/>
      <c r="E32" s="54"/>
      <c r="G32" s="38"/>
      <c r="H32" s="38"/>
      <c r="I32" s="54"/>
      <c r="J32" s="54"/>
    </row>
    <row r="33" spans="2:10" x14ac:dyDescent="0.3">
      <c r="B33" s="5" t="str">
        <f>+B7</f>
        <v>HONORARIOS:</v>
      </c>
      <c r="C33" s="2" t="s">
        <v>25</v>
      </c>
      <c r="D33" s="87" t="e">
        <f>+C13/C27</f>
        <v>#DIV/0!</v>
      </c>
      <c r="E33" s="61" t="e">
        <f>IF(D33&lt;=50%,"OK","Supera el % de cofinanciamiento")</f>
        <v>#DIV/0!</v>
      </c>
      <c r="G33" s="5" t="str">
        <f>+G7</f>
        <v>HONORARIOS:</v>
      </c>
      <c r="H33" s="2" t="s">
        <v>25</v>
      </c>
      <c r="I33" s="87" t="e">
        <f>+H13/H27</f>
        <v>#DIV/0!</v>
      </c>
      <c r="J33" s="61" t="e">
        <f>IF(I33&lt;=50%,"OK","Supera el % de cofinanciamiento")</f>
        <v>#DIV/0!</v>
      </c>
    </row>
    <row r="34" spans="2:10" x14ac:dyDescent="0.3">
      <c r="B34" s="6" t="str">
        <f>+B19</f>
        <v>TOTAL OPERACIÓN Y DIFUSION</v>
      </c>
      <c r="C34" s="3" t="s">
        <v>26</v>
      </c>
      <c r="D34" s="88" t="e">
        <f>+C19/C27</f>
        <v>#DIV/0!</v>
      </c>
      <c r="E34" s="62" t="e">
        <f>IF(D34&lt;=100%,"OK","Supera el % de cofinanciamiento")</f>
        <v>#DIV/0!</v>
      </c>
      <c r="G34" s="6" t="str">
        <f>+G19</f>
        <v>TOTAL OPERACIÓN Y DIFUSION</v>
      </c>
      <c r="H34" s="3" t="s">
        <v>26</v>
      </c>
      <c r="I34" s="88" t="e">
        <f>+H19/H27</f>
        <v>#DIV/0!</v>
      </c>
      <c r="J34" s="62" t="e">
        <f>IF(I34&lt;=100%,"OK","Supera el % de cofinanciamiento")</f>
        <v>#DIV/0!</v>
      </c>
    </row>
    <row r="35" spans="2:10" x14ac:dyDescent="0.3">
      <c r="B35" s="7" t="str">
        <f>+B25</f>
        <v>TOTAL INVERSION</v>
      </c>
      <c r="C35" s="4" t="s">
        <v>29</v>
      </c>
      <c r="D35" s="59">
        <f>+C25</f>
        <v>0</v>
      </c>
      <c r="E35" s="63" t="str">
        <f>IF(C25&gt;0,"Supera el monto máximo de la línea","OK")</f>
        <v>OK</v>
      </c>
      <c r="G35" s="7" t="str">
        <f>+G25</f>
        <v>TOTAL INVERSION</v>
      </c>
      <c r="H35" s="4" t="s">
        <v>29</v>
      </c>
      <c r="I35" s="59">
        <f>+H25</f>
        <v>0</v>
      </c>
      <c r="J35" s="63" t="str">
        <f>IF(H25&gt;0,"Supera el monto máximo de la línea","OK")</f>
        <v>OK</v>
      </c>
    </row>
    <row r="36" spans="2:10" ht="15" thickBot="1" x14ac:dyDescent="0.35">
      <c r="B36" s="8" t="s">
        <v>22</v>
      </c>
      <c r="C36" s="9" t="s">
        <v>48</v>
      </c>
      <c r="D36" s="60">
        <f>+C27</f>
        <v>0</v>
      </c>
      <c r="E36" s="64" t="str">
        <f>IF(C27&lt;=2000000,"OK","Supera el monto máximo de financiamiento")</f>
        <v>OK</v>
      </c>
      <c r="G36" s="8" t="s">
        <v>22</v>
      </c>
      <c r="H36" s="9" t="s">
        <v>49</v>
      </c>
      <c r="I36" s="60">
        <f>+H27</f>
        <v>0</v>
      </c>
      <c r="J36" s="64" t="str">
        <f>IF(H27&lt;=4000000,"OK","Supera el monto máximo de financiamiento")</f>
        <v>OK</v>
      </c>
    </row>
    <row r="41" spans="2:10" x14ac:dyDescent="0.3">
      <c r="B41" s="67"/>
      <c r="C41" s="67"/>
      <c r="D41" s="67"/>
      <c r="E41" s="67"/>
    </row>
  </sheetData>
  <sheetProtection algorithmName="SHA-512" hashValue="JuycN0dE7iNdrDtXvwBX5K+NgOIZhr7FEAg0WgIS1ll2DCT4wc71B0jRU5NxTNI7zoBeLNywdpjkKQb0oEsLQw==" saltValue="yUxSSD/Z7ZJMeq7kwgm4aw==" spinCount="100000" sheet="1" objects="1" scenarios="1"/>
  <protectedRanges>
    <protectedRange sqref="G15:H18" name="Rango5"/>
    <protectedRange sqref="G8:H12" name="Rango4"/>
    <protectedRange sqref="B8:C12" name="Rango1"/>
    <protectedRange sqref="B15:C18" name="Rango2"/>
  </protectedRanges>
  <mergeCells count="8">
    <mergeCell ref="J13:J18"/>
    <mergeCell ref="C30:D30"/>
    <mergeCell ref="H30:I30"/>
    <mergeCell ref="B5:B6"/>
    <mergeCell ref="C5:C6"/>
    <mergeCell ref="G5:G6"/>
    <mergeCell ref="H5:H6"/>
    <mergeCell ref="E13:E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75161-EE15-4D0B-8483-F65A2C0A0366}">
  <dimension ref="B1:J41"/>
  <sheetViews>
    <sheetView topLeftCell="A15" workbookViewId="0">
      <selection activeCell="C34" sqref="C34"/>
    </sheetView>
  </sheetViews>
  <sheetFormatPr baseColWidth="10" defaultRowHeight="14.4" x14ac:dyDescent="0.3"/>
  <cols>
    <col min="1" max="1" width="5.77734375" customWidth="1"/>
    <col min="2" max="2" width="31.44140625" customWidth="1"/>
    <col min="3" max="3" width="15.77734375" customWidth="1"/>
    <col min="4" max="4" width="12.21875" customWidth="1"/>
    <col min="5" max="5" width="35.33203125" customWidth="1"/>
    <col min="6" max="6" width="8.21875" customWidth="1"/>
    <col min="7" max="7" width="31.44140625" customWidth="1"/>
    <col min="8" max="8" width="15" customWidth="1"/>
    <col min="9" max="9" width="12.21875" customWidth="1"/>
    <col min="10" max="10" width="35.33203125" customWidth="1"/>
  </cols>
  <sheetData>
    <row r="1" spans="2:10" ht="15" thickBot="1" x14ac:dyDescent="0.35"/>
    <row r="2" spans="2:10" x14ac:dyDescent="0.3">
      <c r="B2" s="39" t="s">
        <v>16</v>
      </c>
      <c r="C2" s="10">
        <v>4</v>
      </c>
      <c r="G2" s="70"/>
      <c r="H2" s="71"/>
    </row>
    <row r="3" spans="2:10" ht="29.4" thickBot="1" x14ac:dyDescent="0.35">
      <c r="B3" s="57" t="s">
        <v>17</v>
      </c>
      <c r="C3" s="86" t="s">
        <v>51</v>
      </c>
      <c r="G3" s="70"/>
      <c r="H3" s="72"/>
    </row>
    <row r="4" spans="2:10" ht="15" thickBot="1" x14ac:dyDescent="0.35"/>
    <row r="5" spans="2:10" ht="14.25" customHeight="1" x14ac:dyDescent="0.3">
      <c r="B5" s="112" t="s">
        <v>18</v>
      </c>
      <c r="C5" s="105" t="s">
        <v>37</v>
      </c>
      <c r="G5" s="73"/>
      <c r="H5" s="74"/>
    </row>
    <row r="6" spans="2:10" ht="15" thickBot="1" x14ac:dyDescent="0.35">
      <c r="B6" s="113"/>
      <c r="C6" s="106"/>
      <c r="G6" s="73"/>
      <c r="H6" s="74"/>
    </row>
    <row r="7" spans="2:10" x14ac:dyDescent="0.3">
      <c r="B7" s="43" t="s">
        <v>38</v>
      </c>
      <c r="C7" s="11"/>
      <c r="G7" s="75"/>
      <c r="H7" s="76"/>
    </row>
    <row r="8" spans="2:10" x14ac:dyDescent="0.3">
      <c r="B8" s="51"/>
      <c r="C8" s="65">
        <v>0</v>
      </c>
      <c r="G8" s="71"/>
      <c r="H8" s="76"/>
    </row>
    <row r="9" spans="2:10" x14ac:dyDescent="0.3">
      <c r="B9" s="51"/>
      <c r="C9" s="65">
        <v>0</v>
      </c>
      <c r="G9" s="71"/>
      <c r="H9" s="76"/>
    </row>
    <row r="10" spans="2:10" x14ac:dyDescent="0.3">
      <c r="B10" s="51"/>
      <c r="C10" s="65">
        <v>0</v>
      </c>
      <c r="G10" s="71"/>
      <c r="H10" s="76"/>
    </row>
    <row r="11" spans="2:10" x14ac:dyDescent="0.3">
      <c r="B11" s="51"/>
      <c r="C11" s="65">
        <v>0</v>
      </c>
      <c r="G11" s="71"/>
      <c r="H11" s="76"/>
    </row>
    <row r="12" spans="2:10" ht="15" thickBot="1" x14ac:dyDescent="0.35">
      <c r="B12" s="52"/>
      <c r="C12" s="66">
        <v>0</v>
      </c>
      <c r="G12" s="71"/>
      <c r="H12" s="76"/>
    </row>
    <row r="13" spans="2:10" ht="14.7" customHeight="1" thickBot="1" x14ac:dyDescent="0.35">
      <c r="B13" s="44" t="s">
        <v>19</v>
      </c>
      <c r="C13" s="58">
        <f t="shared" ref="C13" si="0">SUM(C8:C12)</f>
        <v>0</v>
      </c>
      <c r="E13" s="107" t="s">
        <v>45</v>
      </c>
      <c r="G13" s="77"/>
      <c r="H13" s="78"/>
      <c r="J13" s="69"/>
    </row>
    <row r="14" spans="2:10" x14ac:dyDescent="0.3">
      <c r="B14" s="45" t="s">
        <v>39</v>
      </c>
      <c r="C14" s="12"/>
      <c r="E14" s="108"/>
      <c r="G14" s="75"/>
      <c r="H14" s="76"/>
      <c r="J14" s="69"/>
    </row>
    <row r="15" spans="2:10" x14ac:dyDescent="0.3">
      <c r="B15" s="49"/>
      <c r="C15" s="14">
        <v>0</v>
      </c>
      <c r="E15" s="108"/>
      <c r="G15" s="71"/>
      <c r="H15" s="76"/>
      <c r="J15" s="69"/>
    </row>
    <row r="16" spans="2:10" x14ac:dyDescent="0.3">
      <c r="B16" s="49"/>
      <c r="C16" s="14">
        <v>0</v>
      </c>
      <c r="E16" s="108"/>
      <c r="G16" s="71"/>
      <c r="H16" s="76"/>
      <c r="J16" s="69"/>
    </row>
    <row r="17" spans="2:10" x14ac:dyDescent="0.3">
      <c r="B17" s="49"/>
      <c r="C17" s="14">
        <v>0</v>
      </c>
      <c r="E17" s="108"/>
      <c r="G17" s="71"/>
      <c r="H17" s="76"/>
      <c r="J17" s="69"/>
    </row>
    <row r="18" spans="2:10" ht="15" thickBot="1" x14ac:dyDescent="0.35">
      <c r="B18" s="50"/>
      <c r="C18" s="15">
        <v>0</v>
      </c>
      <c r="E18" s="109"/>
      <c r="G18" s="71"/>
      <c r="H18" s="76"/>
      <c r="J18" s="69"/>
    </row>
    <row r="19" spans="2:10" ht="15" thickBot="1" x14ac:dyDescent="0.35">
      <c r="B19" s="42" t="s">
        <v>20</v>
      </c>
      <c r="C19" s="16">
        <f t="shared" ref="C19" si="1">SUM(C15:C18)</f>
        <v>0</v>
      </c>
      <c r="G19" s="77"/>
      <c r="H19" s="78"/>
    </row>
    <row r="20" spans="2:10" x14ac:dyDescent="0.3">
      <c r="B20" s="46" t="s">
        <v>40</v>
      </c>
      <c r="C20" s="13"/>
      <c r="G20" s="75"/>
      <c r="H20" s="76"/>
    </row>
    <row r="21" spans="2:10" x14ac:dyDescent="0.3">
      <c r="B21" s="47"/>
      <c r="C21" s="17">
        <v>0</v>
      </c>
      <c r="G21" s="71"/>
      <c r="H21" s="76"/>
    </row>
    <row r="22" spans="2:10" x14ac:dyDescent="0.3">
      <c r="B22" s="47"/>
      <c r="C22" s="17">
        <v>0</v>
      </c>
      <c r="G22" s="71"/>
      <c r="H22" s="76"/>
    </row>
    <row r="23" spans="2:10" x14ac:dyDescent="0.3">
      <c r="B23" s="47"/>
      <c r="C23" s="17">
        <v>0</v>
      </c>
      <c r="G23" s="71"/>
      <c r="H23" s="76"/>
    </row>
    <row r="24" spans="2:10" ht="15" thickBot="1" x14ac:dyDescent="0.35">
      <c r="B24" s="48"/>
      <c r="C24" s="18">
        <v>0</v>
      </c>
      <c r="G24" s="71"/>
      <c r="H24" s="76"/>
    </row>
    <row r="25" spans="2:10" ht="15" thickBot="1" x14ac:dyDescent="0.35">
      <c r="B25" s="41" t="s">
        <v>21</v>
      </c>
      <c r="C25" s="19">
        <f>SUM(C21:C24)</f>
        <v>0</v>
      </c>
      <c r="G25" s="77"/>
      <c r="H25" s="78"/>
    </row>
    <row r="26" spans="2:10" ht="7.2" customHeight="1" thickBot="1" x14ac:dyDescent="0.35"/>
    <row r="27" spans="2:10" ht="15" thickBot="1" x14ac:dyDescent="0.35">
      <c r="B27" s="36" t="s">
        <v>22</v>
      </c>
      <c r="C27" s="20">
        <f>+C13+C19+C25</f>
        <v>0</v>
      </c>
      <c r="G27" s="77"/>
      <c r="H27" s="76"/>
    </row>
    <row r="29" spans="2:10" ht="15" thickBot="1" x14ac:dyDescent="0.35"/>
    <row r="30" spans="2:10" ht="15" thickBot="1" x14ac:dyDescent="0.35">
      <c r="C30" s="110" t="s">
        <v>44</v>
      </c>
      <c r="D30" s="111"/>
      <c r="H30" s="79"/>
      <c r="I30" s="79"/>
    </row>
    <row r="31" spans="2:10" x14ac:dyDescent="0.3">
      <c r="B31" s="37" t="str">
        <f>+B5</f>
        <v>ÍTEM</v>
      </c>
      <c r="C31" s="37" t="s">
        <v>23</v>
      </c>
      <c r="D31" s="53" t="s">
        <v>24</v>
      </c>
      <c r="E31" s="53" t="s">
        <v>28</v>
      </c>
      <c r="G31" s="80"/>
      <c r="H31" s="80"/>
      <c r="I31" s="81"/>
      <c r="J31" s="81"/>
    </row>
    <row r="32" spans="2:10" x14ac:dyDescent="0.3">
      <c r="B32" s="38"/>
      <c r="C32" s="38"/>
      <c r="D32" s="54"/>
      <c r="E32" s="54"/>
      <c r="G32" s="80"/>
      <c r="H32" s="80"/>
      <c r="I32" s="81"/>
      <c r="J32" s="81"/>
    </row>
    <row r="33" spans="2:10" x14ac:dyDescent="0.3">
      <c r="B33" s="5" t="str">
        <f>+B7</f>
        <v>HONORARIOS:</v>
      </c>
      <c r="C33" s="2" t="s">
        <v>50</v>
      </c>
      <c r="D33" s="87" t="e">
        <f>+C13/C27</f>
        <v>#DIV/0!</v>
      </c>
      <c r="E33" s="61" t="e">
        <f>IF(D33&lt;=30%,"OK","Supera el % de cofinanciamiento")</f>
        <v>#DIV/0!</v>
      </c>
      <c r="G33" s="82"/>
      <c r="H33" s="83"/>
      <c r="I33" s="84"/>
      <c r="J33" s="85"/>
    </row>
    <row r="34" spans="2:10" x14ac:dyDescent="0.3">
      <c r="B34" s="6" t="str">
        <f>+B19</f>
        <v>TOTAL OPERACIÓN Y DIFUSION</v>
      </c>
      <c r="C34" s="3" t="s">
        <v>26</v>
      </c>
      <c r="D34" s="88" t="e">
        <f>+C19/C27</f>
        <v>#DIV/0!</v>
      </c>
      <c r="E34" s="62" t="e">
        <f>IF(D34&lt;=100%,"OK","Supera el % de cofinanciamiento")</f>
        <v>#DIV/0!</v>
      </c>
      <c r="G34" s="82"/>
      <c r="H34" s="83"/>
      <c r="I34" s="84"/>
      <c r="J34" s="85"/>
    </row>
    <row r="35" spans="2:10" x14ac:dyDescent="0.3">
      <c r="B35" s="7" t="str">
        <f>+B25</f>
        <v>TOTAL INVERSION</v>
      </c>
      <c r="C35" s="4" t="s">
        <v>26</v>
      </c>
      <c r="D35" s="89" t="e">
        <f>+C25/C27</f>
        <v>#DIV/0!</v>
      </c>
      <c r="E35" s="63" t="e">
        <f>IF(D35&lt;=100%,"OK","Supera el % de cofinanciamiento")</f>
        <v>#DIV/0!</v>
      </c>
      <c r="G35" s="82"/>
      <c r="H35" s="76"/>
      <c r="I35" s="84"/>
      <c r="J35" s="85"/>
    </row>
    <row r="36" spans="2:10" ht="15" thickBot="1" x14ac:dyDescent="0.35">
      <c r="B36" s="8" t="s">
        <v>22</v>
      </c>
      <c r="C36" s="9" t="s">
        <v>52</v>
      </c>
      <c r="D36" s="60">
        <f>+C27</f>
        <v>0</v>
      </c>
      <c r="E36" s="64" t="str">
        <f>IF(C27&lt;=20000000,"OK","Supera el monto máximo de financiamiento")</f>
        <v>OK</v>
      </c>
      <c r="G36" s="82"/>
      <c r="H36" s="76"/>
      <c r="I36" s="1"/>
      <c r="J36" s="85"/>
    </row>
    <row r="41" spans="2:10" x14ac:dyDescent="0.3">
      <c r="B41" s="67"/>
      <c r="C41" s="67"/>
      <c r="D41" s="67"/>
      <c r="E41" s="67"/>
    </row>
  </sheetData>
  <sheetProtection algorithmName="SHA-512" hashValue="lS2DtKdl8A91oPNP7bRco2x8yEBKhj4mz/yQgzRyBT1K1utnG4X/T83LuBQbj/NjLhSo0V8UEpRQI3boXv5mzw==" saltValue="vi/yiWM2q8ut23x2SLMDaw==" spinCount="100000" sheet="1" objects="1" scenarios="1"/>
  <protectedRanges>
    <protectedRange sqref="B21:C24" name="Rango3"/>
    <protectedRange sqref="B15:C18" name="Rango2"/>
    <protectedRange sqref="B8:C12" name="Rango1"/>
  </protectedRanges>
  <mergeCells count="4">
    <mergeCell ref="C30:D30"/>
    <mergeCell ref="B5:B6"/>
    <mergeCell ref="C5:C6"/>
    <mergeCell ref="E13:E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F0471-86E9-47E7-8BA2-3F5FB242D942}">
  <dimension ref="B1:J41"/>
  <sheetViews>
    <sheetView topLeftCell="A13" workbookViewId="0">
      <selection activeCell="E13" sqref="E13:E18"/>
    </sheetView>
  </sheetViews>
  <sheetFormatPr baseColWidth="10" defaultRowHeight="14.4" x14ac:dyDescent="0.3"/>
  <cols>
    <col min="1" max="1" width="5.77734375" customWidth="1"/>
    <col min="2" max="2" width="31.44140625" customWidth="1"/>
    <col min="3" max="3" width="15.77734375" customWidth="1"/>
    <col min="4" max="4" width="12.21875" customWidth="1"/>
    <col min="5" max="5" width="35.33203125" customWidth="1"/>
    <col min="6" max="6" width="8.21875" customWidth="1"/>
    <col min="7" max="7" width="31.44140625" customWidth="1"/>
    <col min="8" max="8" width="15" customWidth="1"/>
    <col min="9" max="9" width="12.21875" customWidth="1"/>
    <col min="10" max="10" width="35.33203125" customWidth="1"/>
  </cols>
  <sheetData>
    <row r="1" spans="2:10" ht="15" thickBot="1" x14ac:dyDescent="0.35"/>
    <row r="2" spans="2:10" x14ac:dyDescent="0.3">
      <c r="B2" s="39" t="s">
        <v>16</v>
      </c>
      <c r="C2" s="10">
        <v>5</v>
      </c>
      <c r="G2" s="39" t="s">
        <v>16</v>
      </c>
      <c r="H2" s="10">
        <v>5</v>
      </c>
    </row>
    <row r="3" spans="2:10" ht="15" thickBot="1" x14ac:dyDescent="0.35">
      <c r="B3" s="40" t="s">
        <v>17</v>
      </c>
      <c r="C3" s="68" t="s">
        <v>46</v>
      </c>
      <c r="G3" s="40" t="s">
        <v>17</v>
      </c>
      <c r="H3" s="68" t="s">
        <v>41</v>
      </c>
    </row>
    <row r="4" spans="2:10" ht="15" thickBot="1" x14ac:dyDescent="0.35"/>
    <row r="5" spans="2:10" ht="14.25" customHeight="1" x14ac:dyDescent="0.3">
      <c r="B5" s="112" t="s">
        <v>18</v>
      </c>
      <c r="C5" s="105" t="s">
        <v>37</v>
      </c>
      <c r="G5" s="112" t="s">
        <v>18</v>
      </c>
      <c r="H5" s="105" t="s">
        <v>37</v>
      </c>
    </row>
    <row r="6" spans="2:10" ht="15" thickBot="1" x14ac:dyDescent="0.35">
      <c r="B6" s="113"/>
      <c r="C6" s="106"/>
      <c r="G6" s="113"/>
      <c r="H6" s="106"/>
    </row>
    <row r="7" spans="2:10" x14ac:dyDescent="0.3">
      <c r="B7" s="43" t="s">
        <v>38</v>
      </c>
      <c r="C7" s="11"/>
      <c r="G7" s="43" t="s">
        <v>38</v>
      </c>
      <c r="H7" s="11"/>
    </row>
    <row r="8" spans="2:10" x14ac:dyDescent="0.3">
      <c r="B8" s="51"/>
      <c r="C8" s="65">
        <v>0</v>
      </c>
      <c r="G8" s="51"/>
      <c r="H8" s="65">
        <v>0</v>
      </c>
    </row>
    <row r="9" spans="2:10" x14ac:dyDescent="0.3">
      <c r="B9" s="51"/>
      <c r="C9" s="65">
        <v>0</v>
      </c>
      <c r="G9" s="51"/>
      <c r="H9" s="65">
        <v>0</v>
      </c>
    </row>
    <row r="10" spans="2:10" x14ac:dyDescent="0.3">
      <c r="B10" s="51"/>
      <c r="C10" s="65">
        <v>0</v>
      </c>
      <c r="G10" s="51"/>
      <c r="H10" s="65">
        <v>0</v>
      </c>
    </row>
    <row r="11" spans="2:10" x14ac:dyDescent="0.3">
      <c r="B11" s="51"/>
      <c r="C11" s="65">
        <v>0</v>
      </c>
      <c r="G11" s="51"/>
      <c r="H11" s="65">
        <v>0</v>
      </c>
    </row>
    <row r="12" spans="2:10" ht="15" thickBot="1" x14ac:dyDescent="0.35">
      <c r="B12" s="52"/>
      <c r="C12" s="66">
        <v>0</v>
      </c>
      <c r="G12" s="52"/>
      <c r="H12" s="66">
        <v>0</v>
      </c>
    </row>
    <row r="13" spans="2:10" ht="14.7" customHeight="1" thickBot="1" x14ac:dyDescent="0.35">
      <c r="B13" s="44" t="s">
        <v>19</v>
      </c>
      <c r="C13" s="58">
        <f t="shared" ref="C13" si="0">SUM(C8:C12)</f>
        <v>0</v>
      </c>
      <c r="E13" s="107" t="s">
        <v>45</v>
      </c>
      <c r="G13" s="44" t="s">
        <v>19</v>
      </c>
      <c r="H13" s="58">
        <f t="shared" ref="H13" si="1">SUM(H8:H12)</f>
        <v>0</v>
      </c>
      <c r="J13" s="107" t="s">
        <v>45</v>
      </c>
    </row>
    <row r="14" spans="2:10" x14ac:dyDescent="0.3">
      <c r="B14" s="45" t="s">
        <v>39</v>
      </c>
      <c r="C14" s="12"/>
      <c r="E14" s="108"/>
      <c r="G14" s="45" t="s">
        <v>39</v>
      </c>
      <c r="H14" s="12"/>
      <c r="J14" s="108"/>
    </row>
    <row r="15" spans="2:10" x14ac:dyDescent="0.3">
      <c r="B15" s="49"/>
      <c r="C15" s="14">
        <v>0</v>
      </c>
      <c r="E15" s="108"/>
      <c r="G15" s="49"/>
      <c r="H15" s="14">
        <v>0</v>
      </c>
      <c r="J15" s="108"/>
    </row>
    <row r="16" spans="2:10" x14ac:dyDescent="0.3">
      <c r="B16" s="49"/>
      <c r="C16" s="14">
        <v>0</v>
      </c>
      <c r="E16" s="108"/>
      <c r="G16" s="49"/>
      <c r="H16" s="14">
        <v>0</v>
      </c>
      <c r="J16" s="108"/>
    </row>
    <row r="17" spans="2:10" x14ac:dyDescent="0.3">
      <c r="B17" s="49"/>
      <c r="C17" s="14">
        <v>0</v>
      </c>
      <c r="E17" s="108"/>
      <c r="G17" s="49"/>
      <c r="H17" s="14">
        <v>0</v>
      </c>
      <c r="J17" s="108"/>
    </row>
    <row r="18" spans="2:10" ht="15" thickBot="1" x14ac:dyDescent="0.35">
      <c r="B18" s="50"/>
      <c r="C18" s="15">
        <v>0</v>
      </c>
      <c r="E18" s="109"/>
      <c r="G18" s="50"/>
      <c r="H18" s="15">
        <v>0</v>
      </c>
      <c r="J18" s="109"/>
    </row>
    <row r="19" spans="2:10" ht="15" thickBot="1" x14ac:dyDescent="0.35">
      <c r="B19" s="42" t="s">
        <v>20</v>
      </c>
      <c r="C19" s="16">
        <f t="shared" ref="C19" si="2">SUM(C15:C18)</f>
        <v>0</v>
      </c>
      <c r="G19" s="42" t="s">
        <v>20</v>
      </c>
      <c r="H19" s="16">
        <f t="shared" ref="H19" si="3">SUM(H15:H18)</f>
        <v>0</v>
      </c>
    </row>
    <row r="20" spans="2:10" x14ac:dyDescent="0.3">
      <c r="B20" s="46" t="s">
        <v>40</v>
      </c>
      <c r="C20" s="13"/>
      <c r="G20" s="46" t="s">
        <v>40</v>
      </c>
      <c r="H20" s="13"/>
    </row>
    <row r="21" spans="2:10" x14ac:dyDescent="0.3">
      <c r="B21" s="47"/>
      <c r="C21" s="17">
        <v>0</v>
      </c>
      <c r="G21" s="47"/>
      <c r="H21" s="17">
        <v>0</v>
      </c>
    </row>
    <row r="22" spans="2:10" x14ac:dyDescent="0.3">
      <c r="B22" s="47"/>
      <c r="C22" s="17">
        <v>0</v>
      </c>
      <c r="G22" s="47"/>
      <c r="H22" s="17">
        <v>0</v>
      </c>
    </row>
    <row r="23" spans="2:10" x14ac:dyDescent="0.3">
      <c r="B23" s="47"/>
      <c r="C23" s="17">
        <v>0</v>
      </c>
      <c r="G23" s="47"/>
      <c r="H23" s="17">
        <v>0</v>
      </c>
    </row>
    <row r="24" spans="2:10" ht="15" thickBot="1" x14ac:dyDescent="0.35">
      <c r="B24" s="48"/>
      <c r="C24" s="18">
        <v>0</v>
      </c>
      <c r="G24" s="48"/>
      <c r="H24" s="18">
        <v>0</v>
      </c>
    </row>
    <row r="25" spans="2:10" ht="15" thickBot="1" x14ac:dyDescent="0.35">
      <c r="B25" s="41" t="s">
        <v>21</v>
      </c>
      <c r="C25" s="19">
        <f>SUM(C21:C24)</f>
        <v>0</v>
      </c>
      <c r="G25" s="41" t="s">
        <v>21</v>
      </c>
      <c r="H25" s="19">
        <f>SUM(H21:H24)</f>
        <v>0</v>
      </c>
    </row>
    <row r="26" spans="2:10" ht="7.2" customHeight="1" thickBot="1" x14ac:dyDescent="0.35"/>
    <row r="27" spans="2:10" ht="15" thickBot="1" x14ac:dyDescent="0.35">
      <c r="B27" s="36" t="s">
        <v>22</v>
      </c>
      <c r="C27" s="20">
        <f>+C13+C19+C25</f>
        <v>0</v>
      </c>
      <c r="G27" s="36" t="s">
        <v>22</v>
      </c>
      <c r="H27" s="20">
        <f>+H13+H19+H25</f>
        <v>0</v>
      </c>
    </row>
    <row r="29" spans="2:10" ht="15" thickBot="1" x14ac:dyDescent="0.35"/>
    <row r="30" spans="2:10" ht="15" thickBot="1" x14ac:dyDescent="0.35">
      <c r="C30" s="110" t="s">
        <v>44</v>
      </c>
      <c r="D30" s="111"/>
      <c r="H30" s="110" t="s">
        <v>44</v>
      </c>
      <c r="I30" s="111"/>
    </row>
    <row r="31" spans="2:10" x14ac:dyDescent="0.3">
      <c r="B31" s="37" t="str">
        <f>+B5</f>
        <v>ÍTEM</v>
      </c>
      <c r="C31" s="37" t="s">
        <v>23</v>
      </c>
      <c r="D31" s="53" t="s">
        <v>24</v>
      </c>
      <c r="E31" s="53" t="s">
        <v>28</v>
      </c>
      <c r="G31" s="37" t="str">
        <f>+G5</f>
        <v>ÍTEM</v>
      </c>
      <c r="H31" s="37" t="s">
        <v>23</v>
      </c>
      <c r="I31" s="53" t="s">
        <v>24</v>
      </c>
      <c r="J31" s="53" t="s">
        <v>28</v>
      </c>
    </row>
    <row r="32" spans="2:10" x14ac:dyDescent="0.3">
      <c r="B32" s="38"/>
      <c r="C32" s="38"/>
      <c r="D32" s="54"/>
      <c r="E32" s="54"/>
      <c r="G32" s="38"/>
      <c r="H32" s="38"/>
      <c r="I32" s="54"/>
      <c r="J32" s="54"/>
    </row>
    <row r="33" spans="2:10" x14ac:dyDescent="0.3">
      <c r="B33" s="5" t="str">
        <f>+B7</f>
        <v>HONORARIOS:</v>
      </c>
      <c r="C33" s="2" t="s">
        <v>50</v>
      </c>
      <c r="D33" s="87" t="e">
        <f>+C13/C27</f>
        <v>#DIV/0!</v>
      </c>
      <c r="E33" s="61" t="e">
        <f>IF(D33&lt;=30%,"OK","Supera el % de cofinanciamiento")</f>
        <v>#DIV/0!</v>
      </c>
      <c r="G33" s="5" t="str">
        <f>+G7</f>
        <v>HONORARIOS:</v>
      </c>
      <c r="H33" s="2" t="s">
        <v>50</v>
      </c>
      <c r="I33" s="87" t="e">
        <f>+H13/H27</f>
        <v>#DIV/0!</v>
      </c>
      <c r="J33" s="61" t="e">
        <f>IF(I33&lt;=30%,"OK","Supera el % de cofinanciamiento")</f>
        <v>#DIV/0!</v>
      </c>
    </row>
    <row r="34" spans="2:10" x14ac:dyDescent="0.3">
      <c r="B34" s="6" t="str">
        <f>+B19</f>
        <v>TOTAL OPERACIÓN Y DIFUSION</v>
      </c>
      <c r="C34" s="3" t="s">
        <v>26</v>
      </c>
      <c r="D34" s="88" t="e">
        <f>+C19/C27</f>
        <v>#DIV/0!</v>
      </c>
      <c r="E34" s="62" t="e">
        <f>IF(D34&lt;=100%,"OK","Supera el % de cofinanciamiento")</f>
        <v>#DIV/0!</v>
      </c>
      <c r="G34" s="6" t="str">
        <f>+G19</f>
        <v>TOTAL OPERACIÓN Y DIFUSION</v>
      </c>
      <c r="H34" s="3" t="s">
        <v>26</v>
      </c>
      <c r="I34" s="88" t="e">
        <f>+H19/H27</f>
        <v>#DIV/0!</v>
      </c>
      <c r="J34" s="62" t="e">
        <f>IF(I34&lt;=100%,"OK","Supera el % de cofinanciamiento")</f>
        <v>#DIV/0!</v>
      </c>
    </row>
    <row r="35" spans="2:10" x14ac:dyDescent="0.3">
      <c r="B35" s="7" t="str">
        <f>+B25</f>
        <v>TOTAL INVERSION</v>
      </c>
      <c r="C35" s="4" t="s">
        <v>26</v>
      </c>
      <c r="D35" s="89" t="e">
        <f>+C25/C27</f>
        <v>#DIV/0!</v>
      </c>
      <c r="E35" s="63" t="e">
        <f>IF(D35&lt;=100%,"OK","Supera el % de cofinanciamiento")</f>
        <v>#DIV/0!</v>
      </c>
      <c r="G35" s="7" t="str">
        <f>+G25</f>
        <v>TOTAL INVERSION</v>
      </c>
      <c r="H35" s="4" t="s">
        <v>26</v>
      </c>
      <c r="I35" s="89" t="e">
        <f>+H25/H27</f>
        <v>#DIV/0!</v>
      </c>
      <c r="J35" s="63" t="e">
        <f>IF(I35&lt;=100%,"OK","Supera el % de cofinanciamiento")</f>
        <v>#DIV/0!</v>
      </c>
    </row>
    <row r="36" spans="2:10" ht="15" thickBot="1" x14ac:dyDescent="0.35">
      <c r="B36" s="8" t="s">
        <v>22</v>
      </c>
      <c r="C36" s="9" t="s">
        <v>49</v>
      </c>
      <c r="D36" s="60">
        <f>+C27</f>
        <v>0</v>
      </c>
      <c r="E36" s="64" t="str">
        <f>IF(C27&lt;=4000000,"OK","Supera el monto máximo de financiamiento")</f>
        <v>OK</v>
      </c>
      <c r="G36" s="8" t="s">
        <v>22</v>
      </c>
      <c r="H36" s="9" t="s">
        <v>53</v>
      </c>
      <c r="I36" s="60">
        <f>+H27</f>
        <v>0</v>
      </c>
      <c r="J36" s="64" t="str">
        <f>IF(H27&lt;=8000000,"OK","Supera el monto máximo de financiamiento")</f>
        <v>OK</v>
      </c>
    </row>
    <row r="41" spans="2:10" x14ac:dyDescent="0.3">
      <c r="B41" s="67"/>
      <c r="C41" s="67"/>
      <c r="D41" s="67"/>
      <c r="E41" s="67"/>
    </row>
  </sheetData>
  <sheetProtection algorithmName="SHA-512" hashValue="C8OJgtvzGYXt/SS6p5VP1HquCaChwpQSW+v321kAMvaSggMi6HhjVIaiNOw+FN+OJWCGgOtk6M12T9moTGagNA==" saltValue="2YzRHc6yfblZg/M2m5IlNA==" spinCount="100000" sheet="1" objects="1" scenarios="1"/>
  <protectedRanges>
    <protectedRange sqref="G21:H24" name="Rango6"/>
    <protectedRange sqref="G15:H18" name="Rango5"/>
    <protectedRange sqref="G8:H12" name="Rango4"/>
    <protectedRange sqref="B8:C12" name="Rango1_3"/>
    <protectedRange sqref="B15:C18" name="Rango2_3"/>
    <protectedRange sqref="B21:C24" name="Rango3_3"/>
  </protectedRanges>
  <mergeCells count="8">
    <mergeCell ref="J13:J18"/>
    <mergeCell ref="C30:D30"/>
    <mergeCell ref="H30:I30"/>
    <mergeCell ref="B5:B6"/>
    <mergeCell ref="C5:C6"/>
    <mergeCell ref="G5:G6"/>
    <mergeCell ref="H5:H6"/>
    <mergeCell ref="E13:E1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D56E0-CF86-48A7-A9FB-A732BBE65992}">
  <dimension ref="B1:J41"/>
  <sheetViews>
    <sheetView topLeftCell="A13" workbookViewId="0">
      <selection activeCell="C19" sqref="C19 C27"/>
    </sheetView>
  </sheetViews>
  <sheetFormatPr baseColWidth="10" defaultRowHeight="14.4" x14ac:dyDescent="0.3"/>
  <cols>
    <col min="1" max="1" width="5.77734375" customWidth="1"/>
    <col min="2" max="2" width="31.44140625" customWidth="1"/>
    <col min="3" max="3" width="15.77734375" customWidth="1"/>
    <col min="4" max="4" width="12.21875" customWidth="1"/>
    <col min="5" max="5" width="35.33203125" customWidth="1"/>
    <col min="6" max="6" width="8.21875" customWidth="1"/>
    <col min="7" max="7" width="31.44140625" customWidth="1"/>
    <col min="8" max="8" width="15" customWidth="1"/>
    <col min="9" max="9" width="12.21875" customWidth="1"/>
    <col min="10" max="10" width="35.33203125" customWidth="1"/>
  </cols>
  <sheetData>
    <row r="1" spans="2:10" ht="15" thickBot="1" x14ac:dyDescent="0.35"/>
    <row r="2" spans="2:10" x14ac:dyDescent="0.3">
      <c r="B2" s="39" t="s">
        <v>16</v>
      </c>
      <c r="C2" s="10">
        <v>4</v>
      </c>
      <c r="G2" s="70"/>
      <c r="H2" s="71"/>
    </row>
    <row r="3" spans="2:10" ht="15" thickBot="1" x14ac:dyDescent="0.35">
      <c r="B3" s="57" t="s">
        <v>17</v>
      </c>
      <c r="C3" s="86" t="s">
        <v>41</v>
      </c>
      <c r="G3" s="70"/>
      <c r="H3" s="72"/>
    </row>
    <row r="4" spans="2:10" ht="15" thickBot="1" x14ac:dyDescent="0.35"/>
    <row r="5" spans="2:10" ht="14.25" customHeight="1" x14ac:dyDescent="0.3">
      <c r="B5" s="112" t="s">
        <v>18</v>
      </c>
      <c r="C5" s="105" t="s">
        <v>37</v>
      </c>
      <c r="G5" s="73"/>
      <c r="H5" s="74"/>
    </row>
    <row r="6" spans="2:10" ht="15" thickBot="1" x14ac:dyDescent="0.35">
      <c r="B6" s="113"/>
      <c r="C6" s="106"/>
      <c r="G6" s="73"/>
      <c r="H6" s="74"/>
    </row>
    <row r="7" spans="2:10" x14ac:dyDescent="0.3">
      <c r="B7" s="43" t="s">
        <v>38</v>
      </c>
      <c r="C7" s="11"/>
      <c r="G7" s="75"/>
      <c r="H7" s="76"/>
    </row>
    <row r="8" spans="2:10" x14ac:dyDescent="0.3">
      <c r="B8" s="51"/>
      <c r="C8" s="65">
        <v>0</v>
      </c>
      <c r="G8" s="71"/>
      <c r="H8" s="76"/>
    </row>
    <row r="9" spans="2:10" x14ac:dyDescent="0.3">
      <c r="B9" s="51"/>
      <c r="C9" s="65">
        <v>0</v>
      </c>
      <c r="G9" s="71"/>
      <c r="H9" s="76"/>
    </row>
    <row r="10" spans="2:10" x14ac:dyDescent="0.3">
      <c r="B10" s="51"/>
      <c r="C10" s="65">
        <v>0</v>
      </c>
      <c r="G10" s="71"/>
      <c r="H10" s="76"/>
    </row>
    <row r="11" spans="2:10" x14ac:dyDescent="0.3">
      <c r="B11" s="51"/>
      <c r="C11" s="65">
        <v>0</v>
      </c>
      <c r="G11" s="71"/>
      <c r="H11" s="76"/>
    </row>
    <row r="12" spans="2:10" ht="15" thickBot="1" x14ac:dyDescent="0.35">
      <c r="B12" s="52"/>
      <c r="C12" s="66">
        <v>0</v>
      </c>
      <c r="G12" s="71"/>
      <c r="H12" s="76"/>
    </row>
    <row r="13" spans="2:10" ht="14.7" customHeight="1" thickBot="1" x14ac:dyDescent="0.35">
      <c r="B13" s="44" t="s">
        <v>19</v>
      </c>
      <c r="C13" s="58">
        <f t="shared" ref="C13" si="0">SUM(C8:C12)</f>
        <v>0</v>
      </c>
      <c r="E13" s="107" t="s">
        <v>45</v>
      </c>
      <c r="G13" s="77"/>
      <c r="H13" s="78"/>
      <c r="J13" s="69"/>
    </row>
    <row r="14" spans="2:10" x14ac:dyDescent="0.3">
      <c r="B14" s="45" t="s">
        <v>39</v>
      </c>
      <c r="C14" s="12"/>
      <c r="E14" s="108"/>
      <c r="G14" s="75"/>
      <c r="H14" s="76"/>
      <c r="J14" s="69"/>
    </row>
    <row r="15" spans="2:10" x14ac:dyDescent="0.3">
      <c r="B15" s="49"/>
      <c r="C15" s="14">
        <v>0</v>
      </c>
      <c r="E15" s="108"/>
      <c r="G15" s="71"/>
      <c r="H15" s="76"/>
      <c r="J15" s="69"/>
    </row>
    <row r="16" spans="2:10" x14ac:dyDescent="0.3">
      <c r="B16" s="49"/>
      <c r="C16" s="14">
        <v>0</v>
      </c>
      <c r="E16" s="108"/>
      <c r="G16" s="71"/>
      <c r="H16" s="76"/>
      <c r="J16" s="69"/>
    </row>
    <row r="17" spans="2:10" x14ac:dyDescent="0.3">
      <c r="B17" s="49"/>
      <c r="C17" s="14">
        <v>0</v>
      </c>
      <c r="E17" s="108"/>
      <c r="G17" s="71"/>
      <c r="H17" s="76"/>
      <c r="J17" s="69"/>
    </row>
    <row r="18" spans="2:10" ht="15" thickBot="1" x14ac:dyDescent="0.35">
      <c r="B18" s="50"/>
      <c r="C18" s="15">
        <v>0</v>
      </c>
      <c r="E18" s="109"/>
      <c r="G18" s="71"/>
      <c r="H18" s="76"/>
      <c r="J18" s="69"/>
    </row>
    <row r="19" spans="2:10" ht="15" thickBot="1" x14ac:dyDescent="0.35">
      <c r="B19" s="42" t="s">
        <v>20</v>
      </c>
      <c r="C19" s="16">
        <f t="shared" ref="C19" si="1">SUM(C15:C18)</f>
        <v>0</v>
      </c>
      <c r="G19" s="77"/>
      <c r="H19" s="78"/>
    </row>
    <row r="20" spans="2:10" x14ac:dyDescent="0.3">
      <c r="B20" s="46" t="s">
        <v>40</v>
      </c>
      <c r="C20" s="13"/>
      <c r="G20" s="75"/>
      <c r="H20" s="76"/>
    </row>
    <row r="21" spans="2:10" x14ac:dyDescent="0.3">
      <c r="B21" s="47"/>
      <c r="C21" s="17">
        <v>0</v>
      </c>
      <c r="G21" s="71"/>
      <c r="H21" s="76"/>
    </row>
    <row r="22" spans="2:10" x14ac:dyDescent="0.3">
      <c r="B22" s="47"/>
      <c r="C22" s="17">
        <v>0</v>
      </c>
      <c r="G22" s="71"/>
      <c r="H22" s="76"/>
    </row>
    <row r="23" spans="2:10" x14ac:dyDescent="0.3">
      <c r="B23" s="47"/>
      <c r="C23" s="17">
        <v>0</v>
      </c>
      <c r="G23" s="71"/>
      <c r="H23" s="76"/>
    </row>
    <row r="24" spans="2:10" ht="15" thickBot="1" x14ac:dyDescent="0.35">
      <c r="B24" s="48"/>
      <c r="C24" s="18">
        <v>0</v>
      </c>
      <c r="G24" s="71"/>
      <c r="H24" s="76"/>
    </row>
    <row r="25" spans="2:10" ht="15" thickBot="1" x14ac:dyDescent="0.35">
      <c r="B25" s="41" t="s">
        <v>21</v>
      </c>
      <c r="C25" s="19">
        <f>SUM(C21:C24)</f>
        <v>0</v>
      </c>
      <c r="G25" s="77"/>
      <c r="H25" s="78"/>
    </row>
    <row r="26" spans="2:10" ht="7.2" customHeight="1" thickBot="1" x14ac:dyDescent="0.35"/>
    <row r="27" spans="2:10" ht="15" thickBot="1" x14ac:dyDescent="0.35">
      <c r="B27" s="36" t="s">
        <v>22</v>
      </c>
      <c r="C27" s="20">
        <f>+C13+C19+C25</f>
        <v>0</v>
      </c>
      <c r="G27" s="77"/>
      <c r="H27" s="76"/>
    </row>
    <row r="29" spans="2:10" ht="15" thickBot="1" x14ac:dyDescent="0.35"/>
    <row r="30" spans="2:10" ht="15" thickBot="1" x14ac:dyDescent="0.35">
      <c r="C30" s="110" t="s">
        <v>44</v>
      </c>
      <c r="D30" s="111"/>
      <c r="H30" s="79"/>
      <c r="I30" s="79"/>
    </row>
    <row r="31" spans="2:10" x14ac:dyDescent="0.3">
      <c r="B31" s="37" t="str">
        <f>+B5</f>
        <v>ÍTEM</v>
      </c>
      <c r="C31" s="37" t="s">
        <v>23</v>
      </c>
      <c r="D31" s="53" t="s">
        <v>24</v>
      </c>
      <c r="E31" s="53" t="s">
        <v>28</v>
      </c>
      <c r="G31" s="80"/>
      <c r="H31" s="80"/>
      <c r="I31" s="81"/>
      <c r="J31" s="81"/>
    </row>
    <row r="32" spans="2:10" x14ac:dyDescent="0.3">
      <c r="B32" s="38"/>
      <c r="C32" s="38"/>
      <c r="D32" s="54"/>
      <c r="E32" s="54"/>
      <c r="G32" s="80"/>
      <c r="H32" s="80"/>
      <c r="I32" s="81"/>
      <c r="J32" s="81"/>
    </row>
    <row r="33" spans="2:10" x14ac:dyDescent="0.3">
      <c r="B33" s="5" t="str">
        <f>+B7</f>
        <v>HONORARIOS:</v>
      </c>
      <c r="C33" s="2" t="s">
        <v>50</v>
      </c>
      <c r="D33" s="87" t="e">
        <f>+C13/C27</f>
        <v>#DIV/0!</v>
      </c>
      <c r="E33" s="61" t="e">
        <f>IF(D33&lt;=30%,"OK","Supera el % de cofinanciamiento")</f>
        <v>#DIV/0!</v>
      </c>
      <c r="G33" s="82"/>
      <c r="H33" s="83"/>
      <c r="I33" s="84"/>
      <c r="J33" s="85"/>
    </row>
    <row r="34" spans="2:10" x14ac:dyDescent="0.3">
      <c r="B34" s="6" t="str">
        <f>+B19</f>
        <v>TOTAL OPERACIÓN Y DIFUSION</v>
      </c>
      <c r="C34" s="3" t="s">
        <v>26</v>
      </c>
      <c r="D34" s="88" t="e">
        <f>+C19/C27</f>
        <v>#DIV/0!</v>
      </c>
      <c r="E34" s="62" t="e">
        <f>IF(D34&lt;=100%,"OK","Supera el % de cofinanciamiento")</f>
        <v>#DIV/0!</v>
      </c>
      <c r="G34" s="82"/>
      <c r="H34" s="83"/>
      <c r="I34" s="84"/>
      <c r="J34" s="85"/>
    </row>
    <row r="35" spans="2:10" x14ac:dyDescent="0.3">
      <c r="B35" s="7" t="str">
        <f>+B25</f>
        <v>TOTAL INVERSION</v>
      </c>
      <c r="C35" s="4" t="s">
        <v>26</v>
      </c>
      <c r="D35" s="89" t="e">
        <f>+C25/C27</f>
        <v>#DIV/0!</v>
      </c>
      <c r="E35" s="63" t="e">
        <f>IF(D35&lt;=100%,"OK","Supera el % de cofinanciamiento")</f>
        <v>#DIV/0!</v>
      </c>
      <c r="G35" s="82"/>
      <c r="H35" s="76"/>
      <c r="I35" s="84"/>
      <c r="J35" s="85"/>
    </row>
    <row r="36" spans="2:10" ht="15" thickBot="1" x14ac:dyDescent="0.35">
      <c r="B36" s="8" t="s">
        <v>22</v>
      </c>
      <c r="C36" s="9" t="s">
        <v>54</v>
      </c>
      <c r="D36" s="60">
        <f>+C27</f>
        <v>0</v>
      </c>
      <c r="E36" s="64" t="str">
        <f>IF(C27&lt;=10000000,"OK","Supera el monto máximo de financiamiento")</f>
        <v>OK</v>
      </c>
      <c r="G36" s="82"/>
      <c r="H36" s="76"/>
      <c r="I36" s="1"/>
      <c r="J36" s="85"/>
    </row>
    <row r="41" spans="2:10" x14ac:dyDescent="0.3">
      <c r="B41" s="67"/>
      <c r="C41" s="67"/>
      <c r="D41" s="67"/>
      <c r="E41" s="67"/>
    </row>
  </sheetData>
  <sheetProtection algorithmName="SHA-512" hashValue="0uY8CiWwdNIxXh3jLGBScQCsFcJnnGJtcmnE6SlzJToya4jWqFZ/4Mzq/lM7vae1sSEuIbBmhfYHG2nLW/nu+w==" saltValue="nWY6U8QGNVxKM8SL31AwHw==" spinCount="100000" sheet="1" objects="1" scenarios="1"/>
  <protectedRanges>
    <protectedRange sqref="B8:C12" name="Rango1"/>
    <protectedRange sqref="B15:C18" name="Rango2"/>
    <protectedRange sqref="B21:C24" name="Rango3"/>
  </protectedRanges>
  <mergeCells count="4">
    <mergeCell ref="B5:B6"/>
    <mergeCell ref="C5:C6"/>
    <mergeCell ref="E13:E18"/>
    <mergeCell ref="C30:D3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A929E-96FD-4BCE-B529-68BABE1F2070}">
  <dimension ref="B1:J41"/>
  <sheetViews>
    <sheetView topLeftCell="A11" workbookViewId="0">
      <selection activeCell="C17" sqref="C17"/>
    </sheetView>
  </sheetViews>
  <sheetFormatPr baseColWidth="10" defaultRowHeight="14.4" x14ac:dyDescent="0.3"/>
  <cols>
    <col min="1" max="1" width="5.77734375" customWidth="1"/>
    <col min="2" max="2" width="31.44140625" customWidth="1"/>
    <col min="3" max="3" width="15.77734375" customWidth="1"/>
    <col min="4" max="4" width="12.21875" customWidth="1"/>
    <col min="5" max="5" width="35.33203125" customWidth="1"/>
    <col min="6" max="6" width="8.21875" customWidth="1"/>
    <col min="7" max="7" width="31.44140625" customWidth="1"/>
    <col min="8" max="8" width="17.21875" customWidth="1"/>
    <col min="9" max="9" width="12.21875" customWidth="1"/>
    <col min="10" max="10" width="35.33203125" customWidth="1"/>
  </cols>
  <sheetData>
    <row r="1" spans="2:10" ht="15" thickBot="1" x14ac:dyDescent="0.35"/>
    <row r="2" spans="2:10" ht="24.75" customHeight="1" x14ac:dyDescent="0.3">
      <c r="B2" s="56" t="s">
        <v>56</v>
      </c>
      <c r="C2" s="94">
        <v>7</v>
      </c>
      <c r="G2" s="56" t="s">
        <v>57</v>
      </c>
      <c r="H2" s="94">
        <v>7</v>
      </c>
    </row>
    <row r="3" spans="2:10" ht="62.25" customHeight="1" thickBot="1" x14ac:dyDescent="0.35">
      <c r="B3" s="57" t="s">
        <v>17</v>
      </c>
      <c r="C3" s="86" t="s">
        <v>55</v>
      </c>
      <c r="G3" s="57" t="s">
        <v>17</v>
      </c>
      <c r="H3" s="86" t="s">
        <v>59</v>
      </c>
    </row>
    <row r="4" spans="2:10" ht="15" thickBot="1" x14ac:dyDescent="0.35">
      <c r="C4" s="93"/>
      <c r="H4" s="93"/>
    </row>
    <row r="5" spans="2:10" ht="14.25" customHeight="1" x14ac:dyDescent="0.3">
      <c r="B5" s="112" t="s">
        <v>18</v>
      </c>
      <c r="C5" s="105" t="s">
        <v>37</v>
      </c>
      <c r="G5" s="112" t="s">
        <v>18</v>
      </c>
      <c r="H5" s="105" t="s">
        <v>37</v>
      </c>
    </row>
    <row r="6" spans="2:10" ht="15" thickBot="1" x14ac:dyDescent="0.35">
      <c r="B6" s="113"/>
      <c r="C6" s="106"/>
      <c r="G6" s="113"/>
      <c r="H6" s="106"/>
    </row>
    <row r="7" spans="2:10" x14ac:dyDescent="0.3">
      <c r="B7" s="43" t="s">
        <v>38</v>
      </c>
      <c r="C7" s="11"/>
      <c r="G7" s="43" t="s">
        <v>38</v>
      </c>
      <c r="H7" s="11"/>
    </row>
    <row r="8" spans="2:10" x14ac:dyDescent="0.3">
      <c r="B8" s="51"/>
      <c r="C8" s="65">
        <v>0</v>
      </c>
      <c r="G8" s="51"/>
      <c r="H8" s="65">
        <v>0</v>
      </c>
    </row>
    <row r="9" spans="2:10" x14ac:dyDescent="0.3">
      <c r="B9" s="51"/>
      <c r="C9" s="65">
        <v>0</v>
      </c>
      <c r="G9" s="51"/>
      <c r="H9" s="65">
        <v>0</v>
      </c>
    </row>
    <row r="10" spans="2:10" x14ac:dyDescent="0.3">
      <c r="B10" s="51"/>
      <c r="C10" s="65">
        <v>0</v>
      </c>
      <c r="G10" s="51"/>
      <c r="H10" s="65">
        <v>0</v>
      </c>
    </row>
    <row r="11" spans="2:10" x14ac:dyDescent="0.3">
      <c r="B11" s="51"/>
      <c r="C11" s="65">
        <v>0</v>
      </c>
      <c r="G11" s="51"/>
      <c r="H11" s="65">
        <v>0</v>
      </c>
    </row>
    <row r="12" spans="2:10" ht="15" thickBot="1" x14ac:dyDescent="0.35">
      <c r="B12" s="52"/>
      <c r="C12" s="66">
        <v>0</v>
      </c>
      <c r="G12" s="52"/>
      <c r="H12" s="66">
        <v>0</v>
      </c>
    </row>
    <row r="13" spans="2:10" ht="14.7" customHeight="1" thickBot="1" x14ac:dyDescent="0.35">
      <c r="B13" s="44" t="s">
        <v>19</v>
      </c>
      <c r="C13" s="58">
        <f t="shared" ref="C13" si="0">SUM(C8:C12)</f>
        <v>0</v>
      </c>
      <c r="E13" s="107" t="s">
        <v>45</v>
      </c>
      <c r="G13" s="44" t="s">
        <v>19</v>
      </c>
      <c r="H13" s="58">
        <f t="shared" ref="H13" si="1">SUM(H8:H12)</f>
        <v>0</v>
      </c>
      <c r="J13" s="107" t="s">
        <v>45</v>
      </c>
    </row>
    <row r="14" spans="2:10" x14ac:dyDescent="0.3">
      <c r="B14" s="45" t="s">
        <v>39</v>
      </c>
      <c r="C14" s="12"/>
      <c r="E14" s="108"/>
      <c r="G14" s="45" t="s">
        <v>39</v>
      </c>
      <c r="H14" s="12"/>
      <c r="J14" s="108"/>
    </row>
    <row r="15" spans="2:10" x14ac:dyDescent="0.3">
      <c r="B15" s="49"/>
      <c r="C15" s="14">
        <v>0</v>
      </c>
      <c r="E15" s="108"/>
      <c r="G15" s="49"/>
      <c r="H15" s="14">
        <v>0</v>
      </c>
      <c r="J15" s="108"/>
    </row>
    <row r="16" spans="2:10" x14ac:dyDescent="0.3">
      <c r="B16" s="49"/>
      <c r="C16" s="14">
        <v>0</v>
      </c>
      <c r="E16" s="108"/>
      <c r="G16" s="49"/>
      <c r="H16" s="14">
        <v>0</v>
      </c>
      <c r="J16" s="108"/>
    </row>
    <row r="17" spans="2:10" x14ac:dyDescent="0.3">
      <c r="B17" s="49"/>
      <c r="C17" s="14">
        <v>0</v>
      </c>
      <c r="E17" s="108"/>
      <c r="G17" s="49"/>
      <c r="H17" s="14">
        <v>0</v>
      </c>
      <c r="J17" s="108"/>
    </row>
    <row r="18" spans="2:10" ht="15" thickBot="1" x14ac:dyDescent="0.35">
      <c r="B18" s="50"/>
      <c r="C18" s="15">
        <v>0</v>
      </c>
      <c r="E18" s="109"/>
      <c r="G18" s="50"/>
      <c r="H18" s="15">
        <v>0</v>
      </c>
      <c r="J18" s="109"/>
    </row>
    <row r="19" spans="2:10" ht="15" thickBot="1" x14ac:dyDescent="0.35">
      <c r="B19" s="42" t="s">
        <v>20</v>
      </c>
      <c r="C19" s="16">
        <f t="shared" ref="C19" si="2">SUM(C15:C18)</f>
        <v>0</v>
      </c>
      <c r="G19" s="42" t="s">
        <v>20</v>
      </c>
      <c r="H19" s="16">
        <f t="shared" ref="H19" si="3">SUM(H15:H18)</f>
        <v>0</v>
      </c>
    </row>
    <row r="20" spans="2:10" x14ac:dyDescent="0.3">
      <c r="B20" s="46" t="s">
        <v>40</v>
      </c>
      <c r="C20" s="13"/>
      <c r="G20" s="46" t="s">
        <v>40</v>
      </c>
      <c r="H20" s="13"/>
    </row>
    <row r="21" spans="2:10" x14ac:dyDescent="0.3">
      <c r="B21" s="47"/>
      <c r="C21" s="17">
        <v>0</v>
      </c>
      <c r="G21" s="47"/>
      <c r="H21" s="17">
        <v>0</v>
      </c>
    </row>
    <row r="22" spans="2:10" x14ac:dyDescent="0.3">
      <c r="B22" s="47"/>
      <c r="C22" s="17">
        <v>0</v>
      </c>
      <c r="G22" s="47"/>
      <c r="H22" s="17">
        <v>0</v>
      </c>
    </row>
    <row r="23" spans="2:10" x14ac:dyDescent="0.3">
      <c r="B23" s="47"/>
      <c r="C23" s="17">
        <v>0</v>
      </c>
      <c r="G23" s="47"/>
      <c r="H23" s="17">
        <v>0</v>
      </c>
    </row>
    <row r="24" spans="2:10" ht="15" thickBot="1" x14ac:dyDescent="0.35">
      <c r="B24" s="48"/>
      <c r="C24" s="18">
        <v>0</v>
      </c>
      <c r="G24" s="48"/>
      <c r="H24" s="18">
        <v>0</v>
      </c>
    </row>
    <row r="25" spans="2:10" ht="15" thickBot="1" x14ac:dyDescent="0.35">
      <c r="B25" s="41" t="s">
        <v>21</v>
      </c>
      <c r="C25" s="19">
        <f>SUM(C21:C24)</f>
        <v>0</v>
      </c>
      <c r="G25" s="41" t="s">
        <v>21</v>
      </c>
      <c r="H25" s="19">
        <f>SUM(H21:H24)</f>
        <v>0</v>
      </c>
    </row>
    <row r="26" spans="2:10" ht="7.2" customHeight="1" thickBot="1" x14ac:dyDescent="0.35"/>
    <row r="27" spans="2:10" ht="15" thickBot="1" x14ac:dyDescent="0.35">
      <c r="B27" s="36" t="s">
        <v>22</v>
      </c>
      <c r="C27" s="20">
        <f>+C13+C19+C25</f>
        <v>0</v>
      </c>
      <c r="G27" s="36" t="s">
        <v>22</v>
      </c>
      <c r="H27" s="20">
        <f>+H13+H19+H25</f>
        <v>0</v>
      </c>
    </row>
    <row r="29" spans="2:10" ht="15" thickBot="1" x14ac:dyDescent="0.35"/>
    <row r="30" spans="2:10" ht="15" thickBot="1" x14ac:dyDescent="0.35">
      <c r="C30" s="110" t="s">
        <v>44</v>
      </c>
      <c r="D30" s="111"/>
      <c r="H30" s="110" t="s">
        <v>44</v>
      </c>
      <c r="I30" s="111"/>
    </row>
    <row r="31" spans="2:10" x14ac:dyDescent="0.3">
      <c r="B31" s="37" t="str">
        <f>+B5</f>
        <v>ÍTEM</v>
      </c>
      <c r="C31" s="37" t="s">
        <v>23</v>
      </c>
      <c r="D31" s="53" t="s">
        <v>24</v>
      </c>
      <c r="E31" s="53" t="s">
        <v>28</v>
      </c>
      <c r="G31" s="37" t="str">
        <f>+G5</f>
        <v>ÍTEM</v>
      </c>
      <c r="H31" s="37" t="s">
        <v>23</v>
      </c>
      <c r="I31" s="53" t="s">
        <v>24</v>
      </c>
      <c r="J31" s="53" t="s">
        <v>28</v>
      </c>
    </row>
    <row r="32" spans="2:10" x14ac:dyDescent="0.3">
      <c r="B32" s="38"/>
      <c r="C32" s="38"/>
      <c r="D32" s="54"/>
      <c r="E32" s="54"/>
      <c r="G32" s="38"/>
      <c r="H32" s="38"/>
      <c r="I32" s="54"/>
      <c r="J32" s="54"/>
    </row>
    <row r="33" spans="2:10" x14ac:dyDescent="0.3">
      <c r="B33" s="5" t="str">
        <f>+B7</f>
        <v>HONORARIOS:</v>
      </c>
      <c r="C33" s="2" t="s">
        <v>43</v>
      </c>
      <c r="D33" s="87" t="e">
        <f>+C13/C27</f>
        <v>#DIV/0!</v>
      </c>
      <c r="E33" s="61" t="e">
        <f>IF(D33&lt;=40%,"OK","Supera el % de cofinanciamiento")</f>
        <v>#DIV/0!</v>
      </c>
      <c r="G33" s="5" t="str">
        <f>+G7</f>
        <v>HONORARIOS:</v>
      </c>
      <c r="H33" s="2" t="s">
        <v>43</v>
      </c>
      <c r="I33" s="87" t="e">
        <f>+H13/H27</f>
        <v>#DIV/0!</v>
      </c>
      <c r="J33" s="61" t="e">
        <f>IF(I33&lt;=40%,"OK","Supera el % de cofinanciamiento")</f>
        <v>#DIV/0!</v>
      </c>
    </row>
    <row r="34" spans="2:10" x14ac:dyDescent="0.3">
      <c r="B34" s="6" t="str">
        <f>+B19</f>
        <v>TOTAL OPERACIÓN Y DIFUSION</v>
      </c>
      <c r="C34" s="3" t="s">
        <v>26</v>
      </c>
      <c r="D34" s="88" t="e">
        <f>+C19/C27</f>
        <v>#DIV/0!</v>
      </c>
      <c r="E34" s="62" t="e">
        <f>IF(D34&lt;=100%,"OK","Supera el % de cofinanciamiento")</f>
        <v>#DIV/0!</v>
      </c>
      <c r="G34" s="6" t="str">
        <f>+G19</f>
        <v>TOTAL OPERACIÓN Y DIFUSION</v>
      </c>
      <c r="H34" s="3" t="s">
        <v>26</v>
      </c>
      <c r="I34" s="88" t="e">
        <f>+H19/H27</f>
        <v>#DIV/0!</v>
      </c>
      <c r="J34" s="62" t="e">
        <f>IF(I34&lt;=100%,"OK","Supera el % de cofinanciamiento")</f>
        <v>#DIV/0!</v>
      </c>
    </row>
    <row r="35" spans="2:10" x14ac:dyDescent="0.3">
      <c r="B35" s="7" t="str">
        <f>+B25</f>
        <v>TOTAL INVERSION</v>
      </c>
      <c r="C35" s="4" t="s">
        <v>26</v>
      </c>
      <c r="D35" s="89" t="e">
        <f>+C25/C27</f>
        <v>#DIV/0!</v>
      </c>
      <c r="E35" s="63" t="e">
        <f>IF(D35&lt;=100%,"OK","Supera el % de cofinanciamiento")</f>
        <v>#DIV/0!</v>
      </c>
      <c r="G35" s="7" t="str">
        <f>+G25</f>
        <v>TOTAL INVERSION</v>
      </c>
      <c r="H35" s="4" t="s">
        <v>26</v>
      </c>
      <c r="I35" s="89" t="e">
        <f>+H25/H27</f>
        <v>#DIV/0!</v>
      </c>
      <c r="J35" s="63" t="e">
        <f>IF(I35&lt;=100%,"OK","Supera el % de cofinanciamiento")</f>
        <v>#DIV/0!</v>
      </c>
    </row>
    <row r="36" spans="2:10" ht="15" thickBot="1" x14ac:dyDescent="0.35">
      <c r="B36" s="8" t="s">
        <v>22</v>
      </c>
      <c r="C36" s="9" t="s">
        <v>54</v>
      </c>
      <c r="D36" s="60">
        <f>+C27</f>
        <v>0</v>
      </c>
      <c r="E36" s="64" t="str">
        <f>IF(C27&lt;=10000000,"OK","Supera el monto máximo de financiamiento")</f>
        <v>OK</v>
      </c>
      <c r="G36" s="8" t="s">
        <v>22</v>
      </c>
      <c r="H36" s="9" t="s">
        <v>60</v>
      </c>
      <c r="I36" s="60">
        <f>+H27</f>
        <v>0</v>
      </c>
      <c r="J36" s="64" t="str">
        <f>IF(H27&lt;=30000000,"OK","Supera el monto máximo de financiamiento")</f>
        <v>OK</v>
      </c>
    </row>
    <row r="41" spans="2:10" x14ac:dyDescent="0.3">
      <c r="B41" s="67"/>
      <c r="C41" s="67"/>
      <c r="D41" s="67"/>
      <c r="E41" s="67"/>
    </row>
  </sheetData>
  <sheetProtection algorithmName="SHA-512" hashValue="PAXrceYy3EB771UnTfvyNEd7Qed3k3cTwiYlp80aH6a5d6q01mZxhRQNaOXaW0GPTi8LimWBiiqc4hFL7MuJMA==" saltValue="9K2HIBBfvce9jTyRROBcmg==" spinCount="100000" sheet="1" objects="1" scenarios="1"/>
  <protectedRanges>
    <protectedRange sqref="B21:C24" name="Rango3_3_1"/>
    <protectedRange sqref="B15:C18" name="Rango2_3_1"/>
    <protectedRange sqref="B8:C12" name="Rango1_3_1"/>
    <protectedRange sqref="G8:H12" name="Rango4"/>
    <protectedRange sqref="G15:H18" name="Rango5"/>
    <protectedRange sqref="G21:H24" name="Rango6"/>
  </protectedRanges>
  <mergeCells count="8">
    <mergeCell ref="J13:J18"/>
    <mergeCell ref="C30:D30"/>
    <mergeCell ref="H30:I30"/>
    <mergeCell ref="B5:B6"/>
    <mergeCell ref="C5:C6"/>
    <mergeCell ref="G5:G6"/>
    <mergeCell ref="H5:H6"/>
    <mergeCell ref="E13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TABLA DE FINANCIAMIENTO</vt:lpstr>
      <vt:lpstr>Linea 1</vt:lpstr>
      <vt:lpstr>Linea 2 </vt:lpstr>
      <vt:lpstr>Linea 3</vt:lpstr>
      <vt:lpstr>Linea 4</vt:lpstr>
      <vt:lpstr>Linea 5</vt:lpstr>
      <vt:lpstr>Linea 6</vt:lpstr>
      <vt:lpstr>Linea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Huber</dc:creator>
  <cp:lastModifiedBy>Claudia Huber</cp:lastModifiedBy>
  <dcterms:created xsi:type="dcterms:W3CDTF">2026-03-07T15:23:10Z</dcterms:created>
  <dcterms:modified xsi:type="dcterms:W3CDTF">2026-05-23T13:47:21Z</dcterms:modified>
</cp:coreProperties>
</file>